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THA COMBITA\Desktop\Evaluación\4. Enviados 05 julio\"/>
    </mc:Choice>
  </mc:AlternateContent>
  <xr:revisionPtr revIDLastSave="0" documentId="13_ncr:1_{8ED81ACC-7955-4A3B-8389-FE9D24AFE6BA}" xr6:coauthVersionLast="47" xr6:coauthVersionMax="47" xr10:uidLastSave="{00000000-0000-0000-0000-000000000000}"/>
  <bookViews>
    <workbookView xWindow="-120" yWindow="-120" windowWidth="20730" windowHeight="11040" tabRatio="848" firstSheet="7" activeTab="11" xr2:uid="{00000000-000D-0000-FFFF-FFFF00000000}"/>
  </bookViews>
  <sheets>
    <sheet name="OFERTAS PRESENTADAS" sheetId="124" r:id="rId1"/>
    <sheet name=" COND. TEC. BASICA " sheetId="15" r:id="rId2"/>
    <sheet name="G3. COND ADIC. IRF" sheetId="125" r:id="rId3"/>
    <sheet name="G3. CALIF.DEDUCIBLES IRF" sheetId="134" r:id="rId4"/>
    <sheet name="EVAL.ECON" sheetId="19" r:id="rId5"/>
    <sheet name="MENOR PRIMA" sheetId="74" r:id="rId6"/>
    <sheet name="APOYO INDUSTRIA NAL" sheetId="18" r:id="rId7"/>
    <sheet name="APOYO DISCAPACIDAD" sheetId="123" r:id="rId8"/>
    <sheet name="PARTICIPACIÓN DE MUJERES" sheetId="75" r:id="rId9"/>
    <sheet name="REDUCCION PUNTAJE" sheetId="42" r:id="rId10"/>
    <sheet name="PONDERA" sheetId="20" r:id="rId11"/>
    <sheet name="CONSOLIDADO GRAL" sheetId="21" r:id="rId12"/>
  </sheets>
  <externalReferences>
    <externalReference r:id="rId13"/>
    <externalReference r:id="rId14"/>
    <externalReference r:id="rId15"/>
    <externalReference r:id="rId16"/>
    <externalReference r:id="rId17"/>
  </externalReferences>
  <definedNames>
    <definedName name="_OVC30" localSheetId="5">#REF!</definedName>
    <definedName name="_OVC30" localSheetId="0">#REF!</definedName>
    <definedName name="_OVC30" localSheetId="8">#REF!</definedName>
    <definedName name="_OVC30">#REF!</definedName>
    <definedName name="_OVC50" localSheetId="5">#REF!</definedName>
    <definedName name="_OVC50" localSheetId="8">#REF!</definedName>
    <definedName name="_OVC50">#REF!</definedName>
    <definedName name="_Toc140149825_1" localSheetId="5">[1]JURIDICA!#REF!</definedName>
    <definedName name="_Toc140149825_1" localSheetId="0">#REF!</definedName>
    <definedName name="_Toc140149825_1" localSheetId="8">[1]JURIDICA!#REF!</definedName>
    <definedName name="_Toc140149825_1" localSheetId="10">[1]JURIDICA!#REF!</definedName>
    <definedName name="_Toc140149825_1">[1]JURIDICA!#REF!</definedName>
    <definedName name="_Toc140149825_59" localSheetId="0">#REF!</definedName>
    <definedName name="_Toc140149825_59" localSheetId="8">#REF!</definedName>
    <definedName name="_Toc140149825_59" localSheetId="10">#REF!</definedName>
    <definedName name="_Toc140149825_59">#REF!</definedName>
    <definedName name="_Toc142149825_60" localSheetId="10">#REF!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10">[1]JURIDICA!#REF!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7">'APOYO DISCAPACIDAD'!$A$1:$G$16</definedName>
    <definedName name="_xlnm.Print_Area" localSheetId="6">'APOYO INDUSTRIA NAL'!$A$1:$F$15</definedName>
    <definedName name="_xlnm.Print_Area" localSheetId="11">'CONSOLIDADO GRAL'!$A$1:$O$22</definedName>
    <definedName name="_xlnm.Print_Area" localSheetId="4">EVAL.ECON!$A$1:$J$14</definedName>
    <definedName name="_xlnm.Print_Area" localSheetId="5">'MENOR PRIMA'!$A$1:$E$11</definedName>
    <definedName name="_xlnm.Print_Area" localSheetId="0">'OFERTAS PRESENTADAS'!$A$1:$E$10</definedName>
    <definedName name="_xlnm.Print_Area" localSheetId="8">'PARTICIPACIÓN DE MUJERES'!$A$1:$E$15</definedName>
    <definedName name="_xlnm.Print_Area" localSheetId="10">PONDERA!$A$1:$F$12</definedName>
    <definedName name="_xlnm.Print_Area" localSheetId="9">'REDUCCION PUNTAJE'!$A$1:$D$11</definedName>
    <definedName name="ASA">#REF!</definedName>
    <definedName name="AUI">#REF!</definedName>
    <definedName name="autos" localSheetId="5">#REF!</definedName>
    <definedName name="autos" localSheetId="0">#REF!</definedName>
    <definedName name="autos" localSheetId="8">#REF!</definedName>
    <definedName name="autos">#REF!</definedName>
    <definedName name="CCCC" localSheetId="0">#REF!</definedName>
    <definedName name="CCCC">'[3]CUADRO RESUMEN'!$L$14</definedName>
    <definedName name="CLASE" localSheetId="5">#REF!</definedName>
    <definedName name="CLASE" localSheetId="0">#REF!</definedName>
    <definedName name="CLASE" localSheetId="8">#REF!</definedName>
    <definedName name="CLASE">#REF!</definedName>
    <definedName name="DATA8" localSheetId="5">#REF!</definedName>
    <definedName name="DATA8" localSheetId="8">#REF!</definedName>
    <definedName name="DATA8" localSheetId="10">#REF!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5">#REF!</definedName>
    <definedName name="EEEEEEE" localSheetId="0">#REF!</definedName>
    <definedName name="EEEEEEE" localSheetId="8">#REF!</definedName>
    <definedName name="EEEEEEE">#REF!</definedName>
    <definedName name="EEEEEEEEEEEEEEEEEEE" localSheetId="5">#REF!</definedName>
    <definedName name="EEEEEEEEEEEEEEEEEEE" localSheetId="8">#REF!</definedName>
    <definedName name="EEEEEEEEEEEEEEEEEEE">#REF!</definedName>
    <definedName name="FE">#REF!</definedName>
    <definedName name="FF" localSheetId="5">[2]JURIDICA!#REF!</definedName>
    <definedName name="FF" localSheetId="0">#REF!</definedName>
    <definedName name="FF" localSheetId="8">[2]JURIDICA!#REF!</definedName>
    <definedName name="FF">[2]JURIDICA!#REF!</definedName>
    <definedName name="FFF" localSheetId="0">#REF!</definedName>
    <definedName name="FFF">'[3]CUADRO RESUMEN'!$L$15</definedName>
    <definedName name="fffff" localSheetId="5">#REF!</definedName>
    <definedName name="fffff" localSheetId="0">#REF!</definedName>
    <definedName name="fffff" localSheetId="8">#REF!</definedName>
    <definedName name="fffff">#REF!</definedName>
    <definedName name="FFFFFFF" localSheetId="5">#REF!</definedName>
    <definedName name="FFFFFFF" localSheetId="8">#REF!</definedName>
    <definedName name="FFFFFFF" localSheetId="10">#REF!</definedName>
    <definedName name="FFFFFFF">#REF!</definedName>
    <definedName name="FGHJK" localSheetId="0">#REF!</definedName>
    <definedName name="FGHJK">'[3]CUADRO RESUMEN'!$L$16</definedName>
    <definedName name="GG" localSheetId="0">#REF!</definedName>
    <definedName name="GG" localSheetId="10">[1]JURIDICA!#REF!</definedName>
    <definedName name="GG">[1]JURIDICA!#REF!</definedName>
    <definedName name="GGGGGG" localSheetId="0">#REF!</definedName>
    <definedName name="GGGGGG" localSheetId="10">#REF!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4">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1" l="1"/>
  <c r="H32" i="134"/>
  <c r="B10" i="21"/>
  <c r="I11" i="19"/>
  <c r="H11" i="19"/>
  <c r="G11" i="19"/>
  <c r="G23" i="134"/>
  <c r="E22" i="134" l="1"/>
  <c r="C10" i="134"/>
  <c r="C11" i="134" s="1"/>
  <c r="G15" i="125" l="1"/>
  <c r="H30" i="125"/>
  <c r="H29" i="125"/>
  <c r="F29" i="125"/>
  <c r="F21" i="125"/>
  <c r="H11" i="125"/>
  <c r="H13" i="125" s="1"/>
  <c r="B3" i="125"/>
  <c r="C11" i="125" s="1"/>
  <c r="F11" i="19" l="1"/>
  <c r="C13" i="125"/>
  <c r="C12" i="125"/>
  <c r="H12" i="125"/>
  <c r="D10" i="21" l="1"/>
  <c r="B3" i="15" l="1"/>
  <c r="B2" i="15"/>
  <c r="B10" i="15"/>
  <c r="D14" i="75"/>
  <c r="F15" i="123"/>
  <c r="D9" i="74" l="1"/>
  <c r="E10" i="21" s="1"/>
  <c r="J10" i="21" l="1"/>
  <c r="H10" i="21"/>
  <c r="I10" i="21" l="1"/>
  <c r="D11" i="19"/>
  <c r="G8" i="19"/>
  <c r="C10" i="15"/>
  <c r="C8" i="75" s="1"/>
  <c r="B6" i="42"/>
  <c r="B6" i="75"/>
  <c r="B6" i="123"/>
  <c r="B6" i="18"/>
  <c r="B6" i="74"/>
  <c r="B6" i="19"/>
  <c r="B6" i="20" s="1"/>
  <c r="B6" i="21" s="1"/>
  <c r="B3" i="123"/>
  <c r="B2" i="123"/>
  <c r="E10" i="18"/>
  <c r="E14" i="18" s="1"/>
  <c r="G10" i="21" s="1"/>
  <c r="K10" i="21" s="1"/>
  <c r="E8" i="123" l="1"/>
  <c r="H10" i="19" l="1"/>
  <c r="I10" i="19" s="1"/>
  <c r="I12" i="19" s="1"/>
  <c r="C10" i="20" l="1"/>
  <c r="C11" i="20" s="1"/>
  <c r="D10" i="74"/>
  <c r="E11" i="19" l="1"/>
  <c r="D10" i="20" l="1"/>
  <c r="F12" i="19"/>
  <c r="C10" i="74" s="1"/>
  <c r="D8" i="18"/>
  <c r="B9" i="74"/>
  <c r="D11" i="20" l="1"/>
  <c r="E10" i="20" s="1"/>
  <c r="E11" i="20" s="1"/>
  <c r="B10" i="20"/>
  <c r="K12" i="21" l="1"/>
  <c r="C8" i="20"/>
  <c r="B8" i="21"/>
  <c r="C8" i="42"/>
  <c r="D8" i="74"/>
  <c r="K11" i="21" l="1"/>
  <c r="C12" i="21" l="1"/>
  <c r="B3" i="75"/>
  <c r="B2" i="75"/>
  <c r="B2" i="74"/>
  <c r="B3" i="74"/>
  <c r="L10" i="21" l="1"/>
  <c r="M10" i="21" s="1"/>
  <c r="N10" i="21" s="1"/>
  <c r="B3" i="42"/>
  <c r="B2" i="42"/>
  <c r="B3" i="19" l="1"/>
  <c r="B2" i="19"/>
  <c r="C11" i="21" l="1"/>
  <c r="B3" i="18"/>
  <c r="B2" i="18"/>
  <c r="B3" i="20" l="1"/>
  <c r="B3" i="21" s="1"/>
  <c r="B2" i="20"/>
  <c r="B2" i="21" s="1"/>
</calcChain>
</file>

<file path=xl/sharedStrings.xml><?xml version="1.0" encoding="utf-8"?>
<sst xmlns="http://schemas.openxmlformats.org/spreadsheetml/2006/main" count="220" uniqueCount="165">
  <si>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</si>
  <si>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</si>
  <si>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</si>
  <si>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</si>
  <si>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</si>
  <si>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</si>
  <si>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</si>
  <si>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</si>
  <si>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</si>
  <si>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</si>
  <si>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</si>
  <si>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</si>
  <si>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</si>
  <si>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</si>
  <si>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</si>
  <si>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</si>
  <si>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</si>
  <si>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</si>
  <si>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</si>
  <si>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</si>
  <si>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</si>
  <si>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</si>
  <si>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</si>
  <si>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</si>
  <si>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</si>
  <si>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</si>
  <si>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</si>
  <si>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</si>
  <si>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</si>
  <si>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</si>
  <si>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</si>
  <si>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</si>
  <si>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</si>
  <si>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</si>
  <si>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</si>
  <si>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</si>
  <si>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</si>
  <si>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</si>
  <si>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</si>
  <si>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</si>
  <si>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</si>
  <si>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</si>
  <si>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</si>
  <si>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</si>
  <si>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ESTA EVALUACIÓN ES PRELIMINAR. SU FIRMEZA ESTÁ SUPEDITADA A LAS RESPUESTAS RESPECTO DE LAS OBSERVACIONES QUE SE LLEGUEN A PRESENTAR AL INFORME DE EVALUACIÓN.</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</si>
  <si>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</si>
  <si>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</si>
  <si>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</si>
  <si>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</si>
  <si>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</si>
  <si>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</si>
  <si>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</si>
  <si>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</si>
  <si>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</si>
  <si>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</si>
  <si>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</si>
  <si>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</si>
  <si>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</si>
  <si>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</si>
  <si>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</si>
  <si>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</si>
  <si>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</si>
  <si>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</si>
  <si>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</si>
  <si>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</si>
  <si>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</si>
  <si>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</si>
  <si>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</si>
  <si>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</si>
  <si>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</si>
  <si>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</si>
  <si>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</si>
  <si>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</si>
  <si>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</si>
  <si>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</si>
  <si>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</si>
  <si>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</si>
  <si>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</si>
  <si>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</si>
  <si>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</si>
  <si>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</si>
  <si>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UNIÓN TEMPORAL MAPFRE SEGUROS GENERALES DE COLOMBIA S.A. – SEGUROS GENERALES SURAMERICANA S.A - LA PREVISORA S A COMPAÑIA DE SEGUROS – ASEGURADORA SOLIDARIA DE COLOMBIA ENTIDAD COOPERATIVA - AXA COLPATRIA SEGUROS S.A.</t>
  </si>
  <si>
    <t>SE ADECUA AL TEXTO DE LAS CONDICIONES DEL FORMATO DE CARTA DE PRESENTACIÓN.
Firmada por Luis David Arcila Hoyos
CC  No. 71.779.447 de Medellín
Representante Legal UNIÓN TEMPORAL</t>
  </si>
  <si>
    <t>PRESENTA DOCUMENTO
Firmado por Luis David Arcila Hoyos
CC  71.779.447 de Medellín
Representante Legal Mapfre Seguros Generales de Colombia S.A.
PRESENTA DOCUMENTO
Firmado por Cleya Johanna Martinez Canti
C. C. No. 52.898.473 de Bogotá
Representante Legal Seguros Generales  Suramericana S.A.
PRESENTA DOCUMENTO
Firmado por Jacinto Alirio Salamanca Bonilla
CC  80.352.186 de Madrid (Cundinamarca)
Representante Legal La Previsora S.A. Compañía de Seguros
PRESENTA DOCUMENTO
Firmado por Claudia Patricia Palacio Arango
CC  42.897.931 de Envigado
Representante Legal Aseguradora Solidaria de Colombia Entidad Cooperativa
PRESENTA DOCUMENTO
Suscrito por. Leidy Yuliedt Orjuela Villegas
Identificado con CC. 53.092.855 de Bogotá
Apoderada Axa Colpatria Seguros S.A.</t>
  </si>
  <si>
    <t>FORMATO No. 9  EVALUACIÓN DE LAS CONDICIONES TÉCNICAS ADICIONALES</t>
  </si>
  <si>
    <t>OBJETO DEL SEGURO</t>
  </si>
  <si>
    <t>INFORMACIÓN GENERAL:</t>
  </si>
  <si>
    <t>TOMADOR:</t>
  </si>
  <si>
    <t>899.999.084-8</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</si>
  <si>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</si>
  <si>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</si>
  <si>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</si>
  <si>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</si>
  <si>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</si>
  <si>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</si>
  <si>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</si>
  <si>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</si>
  <si>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 xml:space="preserve"> </t>
  </si>
  <si>
    <t>PUNTOS</t>
  </si>
  <si>
    <t xml:space="preserve">Anticipo mayor al 55% y hasta el 60%: </t>
  </si>
  <si>
    <t xml:space="preserve">Anticipo mayor al 60% y hasta el 65%: </t>
  </si>
  <si>
    <t xml:space="preserve">Anticipo mayor al 65% y hasta el 70%:  </t>
  </si>
  <si>
    <t>MÁXIMO CALIFICACIÓN</t>
  </si>
  <si>
    <t>NIT.</t>
  </si>
  <si>
    <t xml:space="preserve">BENEFICIARIO: </t>
  </si>
  <si>
    <t>OFRECIMIENTO
DEL OFERENTE</t>
  </si>
  <si>
    <t>PUNTAJE 
OBTENIDO POR EL OFERENTE</t>
  </si>
  <si>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</si>
  <si>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</si>
  <si>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t>CALIFICACIÓN DEL OFERENTE</t>
  </si>
  <si>
    <r>
      <t>By: Ti</t>
    </r>
    <r>
      <rPr>
        <i/>
        <sz val="10"/>
        <rFont val="Comic Sans MS"/>
        <family val="4"/>
      </rPr>
      <t>ger</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</si>
  <si>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</si>
  <si>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Superior a 1,5 veces y hasta 2,0 veces</t>
  </si>
  <si>
    <t>Superior a 2,0 veces y hasta 2,5 veces</t>
  </si>
  <si>
    <t>Superior a 2,5 veces y hasta 3,0 veces</t>
  </si>
  <si>
    <r>
      <t xml:space="preserve">Se califica el menor número de </t>
    </r>
    <r>
      <rPr>
        <b/>
        <u/>
        <sz val="13"/>
        <rFont val="Arial Narrow"/>
        <family val="2"/>
      </rPr>
      <t>días hábiles</t>
    </r>
    <r>
      <rPr>
        <b/>
        <sz val="13"/>
        <rFont val="Arial Narrow"/>
        <family val="2"/>
      </rPr>
      <t xml:space="preserve"> una vez demostrada ocurrencia y cuantía.</t>
    </r>
  </si>
  <si>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</si>
  <si>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t xml:space="preserve">TOMADOR:        </t>
  </si>
  <si>
    <t xml:space="preserve">ASEGURADO:    </t>
  </si>
  <si>
    <t>Los criterios establecidos tienen como objeto que la Entidad pueda obtener los mejores deducibles que le permitan lograr la mayor indemnización posible, frente a las pérdidas que pueda sufrir derivadas de un evento súbito e imprevisto que no depende de la voluntad del asegurado.</t>
  </si>
  <si>
    <t>TABLA DE CALIFICACIÓN</t>
  </si>
  <si>
    <t>Para efectos de la evaluación, se tendrán los siguientes ítems y puntajes:</t>
  </si>
  <si>
    <t>TOTAL PUNTOS</t>
  </si>
  <si>
    <r>
      <t>PUNTAJE</t>
    </r>
    <r>
      <rPr>
        <b/>
        <u/>
        <sz val="12"/>
        <color rgb="FFFF0000"/>
        <rFont val="Arial Narrow"/>
        <family val="2"/>
      </rPr>
      <t xml:space="preserve"> SOBRE EL VALOR DE LA PERDIDA</t>
    </r>
  </si>
  <si>
    <t>DEDUCIBLE OFERTADO</t>
  </si>
  <si>
    <t>PUNTOS OBTENIDOS</t>
  </si>
  <si>
    <t>Sin deducible</t>
  </si>
  <si>
    <t>SE RECHAZA LA OFERTA</t>
  </si>
  <si>
    <t>NO SE OTORGA</t>
  </si>
  <si>
    <t>RESPONSABILIDAD CIVIL SERVIDORES PUBLICOS</t>
  </si>
  <si>
    <t>INFIDELIDAD Y RIESGOS FINANCIEROS</t>
  </si>
  <si>
    <t>GRUPO No. 3</t>
  </si>
  <si>
    <t>8. PÓLIZA DE INFIDELIDAD Y RIESGOS FINANCIEROS</t>
  </si>
  <si>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</si>
  <si>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t>
    </r>
  </si>
  <si>
    <r>
      <t xml:space="preserve">BONO POR NO RECLAMACIÓN DIEZ (10%) POR CIENTO
</t>
    </r>
    <r>
      <rPr>
        <sz val="13"/>
        <rFont val="Arial Narrow"/>
        <family val="2"/>
      </rPr>
      <t xml:space="preserve">
Está entendido y acordado que se otorga un descuento 10% de bono por no reclamación,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</si>
  <si>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Se califica el otorgamiento de la condición</t>
  </si>
  <si>
    <r>
      <t xml:space="preserve">OFRECIMIENTO DE ESTUDIO DE RIESGOS CON COSTO A CARGO DE LA ASEGURADORA (SURVEY)
</t>
    </r>
    <r>
      <rPr>
        <sz val="13"/>
        <rFont val="Arial Narrow"/>
        <family val="2"/>
      </rPr>
      <t>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r>
  </si>
  <si>
    <t>Se califica el otorgamiento del Estudio de Riesgos</t>
  </si>
  <si>
    <r>
      <t xml:space="preserve">DESAPARICIÓN MISTERIOSA EN PREDIOS TEXTO DHP84
</t>
    </r>
    <r>
      <rPr>
        <sz val="13"/>
        <color rgb="FFFF0000"/>
        <rFont val="Arial Narrow"/>
        <family val="2"/>
      </rPr>
      <t xml:space="preserve">
</t>
    </r>
    <r>
      <rPr>
        <b/>
        <sz val="13"/>
        <color rgb="FFFF0000"/>
        <rFont val="Arial Narrow"/>
        <family val="2"/>
      </rPr>
      <t>Desaparición misteriosa</t>
    </r>
    <r>
      <rPr>
        <sz val="13"/>
        <color rgb="FFFF0000"/>
        <rFont val="Arial Narrow"/>
        <family val="2"/>
      </rPr>
      <t xml:space="preserve"> en predios de dineros y/o títulos valores.</t>
    </r>
  </si>
  <si>
    <t>GRUPO TRES</t>
  </si>
  <si>
    <r>
      <t xml:space="preserve">FORMATO No. </t>
    </r>
    <r>
      <rPr>
        <b/>
        <u/>
        <sz val="14"/>
        <color rgb="FFC00000"/>
        <rFont val="Arial Narrow"/>
        <family val="2"/>
      </rPr>
      <t xml:space="preserve">10  </t>
    </r>
    <r>
      <rPr>
        <b/>
        <sz val="14"/>
        <color rgb="FFC00000"/>
        <rFont val="Arial Narrow"/>
        <family val="2"/>
      </rPr>
      <t xml:space="preserve">EVALUACIÓN DE DEDUCIBLES </t>
    </r>
  </si>
  <si>
    <t>3. POLIZA DE INFIDELIDAD Y RIESGOS FINANCIEROS</t>
  </si>
  <si>
    <r>
      <t xml:space="preserve">DEDUCIBLES ACTUALES  Y MÁXIMOS ACEPTABLES:  </t>
    </r>
    <r>
      <rPr>
        <b/>
        <sz val="12"/>
        <color rgb="FFFF0000"/>
        <rFont val="Arial Narrow"/>
        <family val="2"/>
      </rPr>
      <t>$49.999.999 TODA Y CADA PERDIDA</t>
    </r>
  </si>
  <si>
    <r>
      <t xml:space="preserve">Actualmente  la </t>
    </r>
    <r>
      <rPr>
        <b/>
        <sz val="13"/>
        <rFont val="Arial Narrow"/>
        <family val="2"/>
      </rPr>
      <t>EMPRESA DE LICORES DE CUNDINAMARCA</t>
    </r>
    <r>
      <rPr>
        <sz val="13"/>
        <rFont val="Arial Narrow"/>
        <family val="2"/>
      </rPr>
      <t>, tiene únicamente el siguiente deducible aplicable:</t>
    </r>
  </si>
  <si>
    <t>TODA Y CADA PÉRDIDA</t>
  </si>
  <si>
    <t>$49.999.999</t>
  </si>
  <si>
    <r>
      <t xml:space="preserve">NOTA: </t>
    </r>
    <r>
      <rPr>
        <sz val="13"/>
        <rFont val="Arial Narrow"/>
        <family val="2"/>
      </rPr>
      <t xml:space="preserve">Para efectos de la evaluación y en aquellas tablas en los cuales se tengan rangos, en caso que el oferente indique  "SE OTORGA" ó "SI" u otra expresión que implica que si esta otorgando el deducible, la Entidad  entenderá que estos deducibles fueron ofrecidos con el valor del MÍNIMO RANGO y por lo tanto se asignará el puntaje respectivo de este rango  y la aseguradora en caso de ser adjudicada su propuesta, expedirá la póliza con las condiciones mínimas de ese criterio en particular. </t>
    </r>
  </si>
  <si>
    <t>1-  TODA Y CADA PÉRDIDA: Veinte (20) puntos</t>
  </si>
  <si>
    <t>RANGO DE DEDUCIBLES</t>
  </si>
  <si>
    <t>20,00 PUNTOS</t>
  </si>
  <si>
    <t>Superior a $0 y hasta $10.000.000</t>
  </si>
  <si>
    <t>18,00 PUNTOS</t>
  </si>
  <si>
    <t>Superior a $10.000.000 y hasta 20.000.000</t>
  </si>
  <si>
    <t>16,00 PUNTOS</t>
  </si>
  <si>
    <t>Superior a $20.000.000 y hasta $30.000.000</t>
  </si>
  <si>
    <t>12,00 PUNTOS</t>
  </si>
  <si>
    <t>Superior a $30.000.000 y hasta $40.000.000</t>
  </si>
  <si>
    <t>8,00 PUNTOS</t>
  </si>
  <si>
    <t>Superior a $40.000.000 y hasta $49.999.999</t>
  </si>
  <si>
    <t>4,00 PUNTOS</t>
  </si>
  <si>
    <t>Superior a $49.999.999</t>
  </si>
  <si>
    <t>VERSIÓN: MARZO 2023</t>
  </si>
  <si>
    <t>Se otorga $49.999.998 toda y cada pèrdida.</t>
  </si>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</sst>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 numFmtId="193" formatCode="[$$-240A]\ #,##0;\-[$$-240A]\ #,##0"/>
  </numFmts>
  <fonts count="78"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1"/>
      <color theme="0"/>
      <name val="Calibri"/>
      <family val="2"/>
      <scheme val="minor"/>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b/>
      <sz val="12"/>
      <color rgb="FFFF0000"/>
      <name val="Arial Narrow"/>
      <family val="2"/>
    </font>
    <font>
      <sz val="10"/>
      <color rgb="FF000000"/>
      <name val="Times New Roman"/>
      <family val="1"/>
    </font>
    <font>
      <sz val="10"/>
      <color rgb="FF000000"/>
      <name val="Arial"/>
      <family val="2"/>
    </font>
    <font>
      <b/>
      <sz val="18"/>
      <color theme="4"/>
      <name val="Arial Narrow"/>
      <family val="2"/>
    </font>
    <font>
      <b/>
      <sz val="14"/>
      <color rgb="FFC00000"/>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sz val="13"/>
      <color rgb="FF0070C0"/>
      <name val="Arial Narrow"/>
      <family val="2"/>
    </font>
    <font>
      <i/>
      <sz val="10"/>
      <name val="Arial Narrow"/>
      <family val="2"/>
    </font>
    <font>
      <i/>
      <sz val="10"/>
      <name val="Comic Sans MS"/>
      <family val="4"/>
    </font>
    <font>
      <i/>
      <sz val="9"/>
      <name val="Arial Narrow"/>
      <family val="2"/>
    </font>
    <font>
      <b/>
      <u/>
      <sz val="13"/>
      <color rgb="FF0070C0"/>
      <name val="Arial Narrow"/>
      <family val="2"/>
    </font>
    <font>
      <b/>
      <sz val="13"/>
      <color indexed="12"/>
      <name val="Verdana"/>
      <family val="2"/>
    </font>
    <font>
      <b/>
      <u/>
      <sz val="14"/>
      <color rgb="FFC00000"/>
      <name val="Arial Narrow"/>
      <family val="2"/>
    </font>
    <font>
      <b/>
      <u/>
      <sz val="12"/>
      <color rgb="FFFF0000"/>
      <name val="Arial Narrow"/>
      <family val="2"/>
    </font>
    <font>
      <sz val="13"/>
      <color rgb="FFFF0000"/>
      <name val="Arial Narrow"/>
      <family val="2"/>
    </font>
    <font>
      <b/>
      <sz val="11"/>
      <color theme="0"/>
      <name val="Calibri"/>
      <family val="2"/>
      <scheme val="minor"/>
    </font>
    <font>
      <b/>
      <sz val="11"/>
      <color rgb="FFFF0000"/>
      <name val="Arial Narrow"/>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8"/>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rgb="FFFDFED6"/>
        <bgColor indexed="64"/>
      </patternFill>
    </fill>
    <fill>
      <patternFill patternType="solid">
        <fgColor theme="7" tint="0.79998168889431442"/>
        <bgColor indexed="64"/>
      </patternFill>
    </fill>
  </fills>
  <borders count="10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style="thin">
        <color auto="1"/>
      </left>
      <right style="thin">
        <color auto="1"/>
      </right>
      <top/>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medium">
        <color indexed="64"/>
      </bottom>
      <diagonal/>
    </border>
    <border>
      <left/>
      <right style="thin">
        <color theme="0"/>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indexed="64"/>
      </left>
      <right style="thin">
        <color indexed="64"/>
      </right>
      <top style="thin">
        <color indexed="64"/>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s>
  <cellStyleXfs count="2393">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7" applyNumberFormat="0" applyAlignment="0" applyProtection="0"/>
    <xf numFmtId="0" fontId="23" fillId="13" borderId="37" applyNumberFormat="0" applyAlignment="0" applyProtection="0"/>
    <xf numFmtId="0" fontId="23" fillId="13" borderId="37" applyNumberFormat="0" applyAlignment="0" applyProtection="0"/>
    <xf numFmtId="0" fontId="23" fillId="13" borderId="37" applyNumberFormat="0" applyAlignment="0" applyProtection="0"/>
    <xf numFmtId="0" fontId="24" fillId="22" borderId="38" applyNumberFormat="0" applyAlignment="0" applyProtection="0"/>
    <xf numFmtId="0" fontId="24" fillId="22" borderId="38" applyNumberFormat="0" applyAlignment="0" applyProtection="0"/>
    <xf numFmtId="0" fontId="24" fillId="22" borderId="38" applyNumberFormat="0" applyAlignment="0" applyProtection="0"/>
    <xf numFmtId="0" fontId="24" fillId="22" borderId="38" applyNumberFormat="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7" applyNumberFormat="0" applyAlignment="0" applyProtection="0"/>
    <xf numFmtId="0" fontId="27" fillId="12" borderId="37" applyNumberFormat="0" applyAlignment="0" applyProtection="0"/>
    <xf numFmtId="0" fontId="27" fillId="12" borderId="37" applyNumberFormat="0" applyAlignment="0" applyProtection="0"/>
    <xf numFmtId="0" fontId="27" fillId="12" borderId="37"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0" applyNumberFormat="0" applyFont="0" applyAlignment="0" applyProtection="0"/>
    <xf numFmtId="0" fontId="3" fillId="28" borderId="40" applyNumberFormat="0" applyFont="0" applyAlignment="0" applyProtection="0"/>
    <xf numFmtId="0" fontId="3" fillId="28" borderId="40" applyNumberFormat="0" applyFont="0" applyAlignment="0" applyProtection="0"/>
    <xf numFmtId="0" fontId="3" fillId="28"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1" applyNumberFormat="0" applyAlignment="0" applyProtection="0"/>
    <xf numFmtId="0" fontId="30" fillId="13" borderId="41" applyNumberFormat="0" applyAlignment="0" applyProtection="0"/>
    <xf numFmtId="0" fontId="30" fillId="13" borderId="41" applyNumberFormat="0" applyAlignment="0" applyProtection="0"/>
    <xf numFmtId="0" fontId="30" fillId="13" borderId="4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9" fillId="31" borderId="0" applyNumberFormat="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3" fillId="13" borderId="75"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 fillId="28" borderId="80" applyNumberFormat="0" applyFon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3"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1" fillId="0" borderId="0" applyFont="0" applyFill="0" applyBorder="0" applyAlignment="0" applyProtection="0"/>
    <xf numFmtId="174"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2"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2" applyNumberFormat="0" applyFill="0" applyAlignment="0" applyProtection="0"/>
    <xf numFmtId="165" fontId="53"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2"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3" fillId="0" borderId="0"/>
    <xf numFmtId="0" fontId="3" fillId="0" borderId="0"/>
    <xf numFmtId="0" fontId="3" fillId="0" borderId="0"/>
    <xf numFmtId="0" fontId="54" fillId="0" borderId="0"/>
    <xf numFmtId="187" fontId="54" fillId="0" borderId="0"/>
    <xf numFmtId="0" fontId="3" fillId="0" borderId="0"/>
    <xf numFmtId="0" fontId="53" fillId="0" borderId="0"/>
    <xf numFmtId="0" fontId="3" fillId="0" borderId="0"/>
    <xf numFmtId="187" fontId="3" fillId="0" borderId="0"/>
    <xf numFmtId="0" fontId="53" fillId="0" borderId="0"/>
    <xf numFmtId="0" fontId="3" fillId="0" borderId="0"/>
    <xf numFmtId="0" fontId="3" fillId="0" borderId="0"/>
    <xf numFmtId="0" fontId="1" fillId="0" borderId="0"/>
    <xf numFmtId="0" fontId="3" fillId="0" borderId="0"/>
    <xf numFmtId="0" fontId="53" fillId="0" borderId="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0" fillId="13" borderId="68"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52" fillId="0" borderId="0"/>
    <xf numFmtId="0" fontId="33" fillId="0" borderId="0" applyNumberFormat="0" applyFill="0" applyBorder="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6" fillId="0" borderId="0"/>
    <xf numFmtId="0" fontId="56"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7" fillId="0" borderId="0"/>
    <xf numFmtId="43" fontId="57"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5" applyNumberFormat="0" applyAlignment="0" applyProtection="0"/>
    <xf numFmtId="0" fontId="27" fillId="12" borderId="79" applyNumberFormat="0" applyAlignment="0" applyProtection="0"/>
    <xf numFmtId="0" fontId="27" fillId="12" borderId="79" applyNumberFormat="0" applyAlignment="0" applyProtection="0"/>
    <xf numFmtId="0" fontId="27" fillId="12"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23" fillId="13" borderId="79" applyNumberForma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 fillId="28" borderId="76" applyNumberFormat="0" applyFon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165" fontId="18" fillId="0" borderId="0" applyFont="0" applyFill="0" applyBorder="0" applyAlignment="0" applyProtection="0"/>
    <xf numFmtId="0" fontId="27" fillId="12" borderId="79"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30" fillId="13" borderId="77" applyNumberFormat="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20" fillId="0" borderId="78" applyNumberFormat="0" applyFill="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30" fillId="13" borderId="81" applyNumberFormat="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xf numFmtId="0" fontId="20" fillId="0" borderId="82" applyNumberFormat="0" applyFill="0" applyAlignment="0" applyProtection="0"/>
  </cellStyleXfs>
  <cellXfs count="455">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2" fontId="4" fillId="2" borderId="20" xfId="8" applyNumberFormat="1" applyFont="1" applyFill="1" applyBorder="1" applyAlignment="1" applyProtection="1">
      <alignment horizontal="center" vertical="center" wrapText="1"/>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5" xfId="0" applyNumberFormat="1" applyFont="1" applyBorder="1" applyAlignment="1">
      <alignment horizontal="center" vertical="center" wrapText="1"/>
    </xf>
    <xf numFmtId="0" fontId="9" fillId="3" borderId="46"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2" xfId="8" applyNumberFormat="1" applyFont="1" applyFill="1" applyBorder="1" applyAlignment="1" applyProtection="1">
      <alignment horizontal="center" vertical="center" textRotation="90" wrapText="1"/>
    </xf>
    <xf numFmtId="168" fontId="2" fillId="6" borderId="34"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0" fontId="7" fillId="2" borderId="14" xfId="0" applyFont="1" applyFill="1" applyBorder="1"/>
    <xf numFmtId="0" fontId="46" fillId="30" borderId="10" xfId="0" applyFont="1" applyFill="1" applyBorder="1" applyAlignment="1">
      <alignment horizontal="center" vertical="center" wrapText="1"/>
    </xf>
    <xf numFmtId="0" fontId="46" fillId="3" borderId="18" xfId="0" applyFont="1" applyFill="1" applyBorder="1" applyAlignment="1">
      <alignment horizontal="center" vertical="center" wrapText="1"/>
    </xf>
    <xf numFmtId="171" fontId="4" fillId="30" borderId="49" xfId="12" applyNumberFormat="1" applyFont="1" applyFill="1" applyBorder="1" applyAlignment="1">
      <alignment horizontal="center" vertical="center" wrapText="1"/>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59" xfId="0" applyNumberFormat="1" applyFont="1" applyBorder="1" applyAlignment="1">
      <alignment horizontal="center" vertical="center" wrapText="1"/>
    </xf>
    <xf numFmtId="2" fontId="6" fillId="0" borderId="60"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4" fillId="0" borderId="26" xfId="0" applyFont="1" applyBorder="1" applyAlignment="1">
      <alignment vertical="center" wrapText="1"/>
    </xf>
    <xf numFmtId="171" fontId="7" fillId="2" borderId="20" xfId="12" applyNumberFormat="1" applyFont="1" applyFill="1" applyBorder="1" applyAlignment="1">
      <alignment horizontal="center" vertical="center"/>
    </xf>
    <xf numFmtId="2" fontId="4" fillId="2" borderId="26" xfId="8" applyNumberFormat="1" applyFont="1" applyFill="1" applyBorder="1" applyAlignment="1" applyProtection="1">
      <alignment horizontal="center" vertical="center" wrapText="1"/>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68" fillId="2" borderId="0" xfId="0" applyFont="1" applyFill="1" applyAlignment="1">
      <alignment horizontal="right" vertical="center" wrapText="1"/>
    </xf>
    <xf numFmtId="0" fontId="61" fillId="0" borderId="35" xfId="0" applyFont="1" applyBorder="1" applyAlignment="1">
      <alignment horizontal="center" vertical="center" wrapText="1"/>
    </xf>
    <xf numFmtId="0" fontId="61" fillId="0" borderId="85" xfId="0" applyFont="1" applyBorder="1" applyAlignment="1">
      <alignment vertical="center" wrapText="1"/>
    </xf>
    <xf numFmtId="43" fontId="15" fillId="0" borderId="0" xfId="412" applyFont="1" applyFill="1" applyAlignment="1">
      <alignment horizontal="center" vertical="center" wrapText="1"/>
    </xf>
    <xf numFmtId="0" fontId="68" fillId="2" borderId="0" xfId="0" applyFont="1" applyFill="1" applyAlignment="1">
      <alignment horizontal="left" vertical="center" wrapText="1"/>
    </xf>
    <xf numFmtId="2" fontId="61" fillId="0" borderId="64" xfId="412" applyNumberFormat="1" applyFont="1" applyFill="1" applyBorder="1" applyAlignment="1">
      <alignment horizontal="center" vertical="center" wrapText="1"/>
    </xf>
    <xf numFmtId="0" fontId="61" fillId="0" borderId="23" xfId="0" applyFont="1" applyBorder="1" applyAlignment="1">
      <alignment horizontal="center" vertical="center" wrapText="1"/>
    </xf>
    <xf numFmtId="43" fontId="61" fillId="0" borderId="4" xfId="412" applyFont="1" applyFill="1" applyBorder="1" applyAlignment="1">
      <alignment horizontal="center" vertical="center" wrapText="1"/>
    </xf>
    <xf numFmtId="2" fontId="65" fillId="5" borderId="14" xfId="412" applyNumberFormat="1" applyFont="1" applyFill="1" applyBorder="1" applyAlignment="1">
      <alignment horizontal="center" vertical="center" wrapText="1"/>
    </xf>
    <xf numFmtId="0" fontId="61" fillId="0" borderId="14" xfId="0" applyFont="1" applyBorder="1" applyAlignment="1">
      <alignment horizontal="center" vertical="center" wrapText="1"/>
    </xf>
    <xf numFmtId="43" fontId="61" fillId="36" borderId="4" xfId="412" applyFont="1" applyFill="1" applyBorder="1" applyAlignment="1">
      <alignment horizontal="center" vertical="center" wrapText="1"/>
    </xf>
    <xf numFmtId="0" fontId="61" fillId="36" borderId="13" xfId="0" applyFont="1" applyFill="1" applyBorder="1" applyAlignment="1">
      <alignment horizontal="center" vertical="center" wrapText="1"/>
    </xf>
    <xf numFmtId="0" fontId="2" fillId="32" borderId="14" xfId="0" applyFont="1" applyFill="1" applyBorder="1" applyAlignment="1">
      <alignment horizontal="center" vertical="center" wrapText="1"/>
    </xf>
    <xf numFmtId="0" fontId="60" fillId="0" borderId="0" xfId="0" applyFont="1" applyAlignment="1">
      <alignment vertical="center" wrapText="1"/>
    </xf>
    <xf numFmtId="0" fontId="15" fillId="0" borderId="0" xfId="0" applyFont="1" applyAlignment="1">
      <alignment vertical="center" wrapText="1"/>
    </xf>
    <xf numFmtId="0" fontId="70" fillId="2" borderId="0" xfId="0" applyFont="1" applyFill="1" applyAlignment="1">
      <alignment horizontal="right" vertical="center" wrapText="1" indent="1"/>
    </xf>
    <xf numFmtId="2" fontId="61" fillId="0" borderId="25" xfId="412" applyNumberFormat="1" applyFont="1" applyFill="1" applyBorder="1" applyAlignment="1">
      <alignment horizontal="center" vertical="center" wrapText="1"/>
    </xf>
    <xf numFmtId="0" fontId="2" fillId="34" borderId="4" xfId="0" applyFont="1" applyFill="1" applyBorder="1" applyAlignment="1">
      <alignment vertical="center"/>
    </xf>
    <xf numFmtId="0" fontId="2" fillId="34" borderId="5" xfId="0" applyFont="1" applyFill="1" applyBorder="1" applyAlignment="1">
      <alignment vertical="center"/>
    </xf>
    <xf numFmtId="2" fontId="61" fillId="35" borderId="14" xfId="0" applyNumberFormat="1" applyFont="1" applyFill="1" applyBorder="1" applyAlignment="1">
      <alignment horizontal="center" vertical="center" wrapText="1"/>
    </xf>
    <xf numFmtId="0" fontId="61" fillId="0" borderId="9" xfId="0" applyFont="1" applyBorder="1" applyAlignment="1">
      <alignment vertical="center" wrapText="1"/>
    </xf>
    <xf numFmtId="0" fontId="47" fillId="0" borderId="0" xfId="0" applyFont="1" applyAlignment="1">
      <alignment horizontal="left" vertical="center" wrapText="1"/>
    </xf>
    <xf numFmtId="43" fontId="61" fillId="36" borderId="14" xfId="412" applyFont="1" applyFill="1" applyBorder="1" applyAlignment="1">
      <alignment horizontal="center" vertical="center" wrapText="1"/>
    </xf>
    <xf numFmtId="2" fontId="61" fillId="0" borderId="19" xfId="412" applyNumberFormat="1" applyFont="1" applyFill="1" applyBorder="1" applyAlignment="1">
      <alignment horizontal="center" vertical="center" wrapText="1"/>
    </xf>
    <xf numFmtId="0" fontId="66" fillId="35" borderId="0" xfId="0" applyFont="1" applyFill="1" applyAlignment="1">
      <alignment vertical="center" wrapText="1"/>
    </xf>
    <xf numFmtId="0" fontId="61" fillId="0" borderId="88" xfId="0" applyFont="1" applyBorder="1" applyAlignment="1">
      <alignment horizontal="left" vertical="center" wrapText="1"/>
    </xf>
    <xf numFmtId="170" fontId="17" fillId="30" borderId="13" xfId="8" applyNumberFormat="1" applyFont="1" applyFill="1" applyBorder="1" applyAlignment="1" applyProtection="1">
      <alignment horizontal="center"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61" fillId="0" borderId="90" xfId="0" applyFont="1" applyBorder="1" applyAlignment="1">
      <alignment horizontal="left" vertical="center" wrapText="1"/>
    </xf>
    <xf numFmtId="0" fontId="61" fillId="0" borderId="83" xfId="0" applyFont="1" applyBorder="1" applyAlignment="1">
      <alignment horizontal="center" vertical="center" wrapText="1"/>
    </xf>
    <xf numFmtId="0" fontId="61" fillId="0" borderId="87" xfId="0" applyFont="1" applyBorder="1" applyAlignment="1">
      <alignment horizontal="left" vertical="center" wrapText="1"/>
    </xf>
    <xf numFmtId="0" fontId="61" fillId="0" borderId="89" xfId="0" applyFont="1" applyBorder="1" applyAlignment="1">
      <alignment horizontal="center" vertical="center" wrapText="1"/>
    </xf>
    <xf numFmtId="0" fontId="61" fillId="0" borderId="74" xfId="0" applyFont="1" applyBorder="1" applyAlignment="1">
      <alignment horizontal="center" vertical="center" wrapText="1"/>
    </xf>
    <xf numFmtId="0" fontId="63" fillId="0" borderId="14" xfId="0" applyFont="1" applyBorder="1" applyAlignment="1">
      <alignment horizontal="center" vertical="center" wrapText="1"/>
    </xf>
    <xf numFmtId="2" fontId="63" fillId="5" borderId="14" xfId="412" applyNumberFormat="1" applyFont="1" applyFill="1" applyBorder="1" applyAlignment="1">
      <alignment horizontal="center" vertical="center" wrapText="1"/>
    </xf>
    <xf numFmtId="43" fontId="61" fillId="40" borderId="14" xfId="412" applyFont="1" applyFill="1" applyBorder="1" applyAlignment="1">
      <alignment horizontal="center" vertical="center" wrapText="1"/>
    </xf>
    <xf numFmtId="187" fontId="50" fillId="2" borderId="49" xfId="234" applyNumberFormat="1" applyFont="1" applyFill="1" applyBorder="1" applyAlignment="1">
      <alignment horizontal="center" vertical="center"/>
    </xf>
    <xf numFmtId="193" fontId="50" fillId="2" borderId="49" xfId="234" applyNumberFormat="1" applyFont="1" applyFill="1" applyBorder="1" applyAlignment="1">
      <alignment horizontal="center" vertical="center"/>
    </xf>
    <xf numFmtId="193" fontId="50" fillId="0" borderId="49" xfId="234" applyNumberFormat="1" applyFont="1" applyFill="1" applyBorder="1" applyAlignment="1">
      <alignment horizontal="center" vertical="center"/>
    </xf>
    <xf numFmtId="0" fontId="2" fillId="3" borderId="49" xfId="3" applyFont="1" applyFill="1" applyBorder="1" applyAlignment="1">
      <alignment horizontal="center" vertical="center" wrapText="1"/>
    </xf>
    <xf numFmtId="0" fontId="2" fillId="30" borderId="49" xfId="3" applyFont="1" applyFill="1" applyBorder="1" applyAlignment="1">
      <alignment horizontal="center" vertical="center"/>
    </xf>
    <xf numFmtId="171" fontId="4" fillId="4" borderId="49" xfId="12" applyNumberFormat="1" applyFont="1" applyFill="1" applyBorder="1" applyAlignment="1">
      <alignment vertical="center" wrapText="1"/>
    </xf>
    <xf numFmtId="179" fontId="50" fillId="0" borderId="49" xfId="398" applyNumberFormat="1" applyFont="1" applyBorder="1" applyAlignment="1">
      <alignment vertical="center" wrapText="1"/>
    </xf>
    <xf numFmtId="171" fontId="4" fillId="30" borderId="49" xfId="12" applyNumberFormat="1" applyFont="1" applyFill="1" applyBorder="1" applyAlignment="1">
      <alignment horizontal="right" vertical="center"/>
    </xf>
    <xf numFmtId="171" fontId="2" fillId="3" borderId="49" xfId="12" applyNumberFormat="1" applyFont="1" applyFill="1" applyBorder="1" applyAlignment="1">
      <alignment horizontal="center" vertical="center" wrapText="1"/>
    </xf>
    <xf numFmtId="171" fontId="2" fillId="30" borderId="49" xfId="12" applyNumberFormat="1" applyFont="1" applyFill="1" applyBorder="1" applyAlignment="1">
      <alignment vertical="center"/>
    </xf>
    <xf numFmtId="171" fontId="12" fillId="3" borderId="49" xfId="12" applyNumberFormat="1" applyFont="1" applyFill="1" applyBorder="1" applyAlignment="1">
      <alignment horizontal="center" vertical="center" wrapText="1"/>
    </xf>
    <xf numFmtId="169" fontId="12" fillId="30" borderId="49" xfId="3" applyNumberFormat="1" applyFont="1" applyFill="1" applyBorder="1" applyAlignment="1">
      <alignment horizontal="center" vertical="center"/>
    </xf>
    <xf numFmtId="171" fontId="12" fillId="30" borderId="49" xfId="12" applyNumberFormat="1" applyFont="1" applyFill="1" applyBorder="1" applyAlignment="1">
      <alignment horizontal="center" vertical="center"/>
    </xf>
    <xf numFmtId="1" fontId="12" fillId="3" borderId="49" xfId="12" applyNumberFormat="1" applyFont="1" applyFill="1" applyBorder="1" applyAlignment="1">
      <alignment horizontal="center" vertical="center" wrapText="1"/>
    </xf>
    <xf numFmtId="0" fontId="47" fillId="0" borderId="91" xfId="0" applyFont="1" applyBorder="1" applyAlignment="1">
      <alignment vertical="center" wrapText="1"/>
    </xf>
    <xf numFmtId="0" fontId="47" fillId="0" borderId="94" xfId="0" applyFont="1" applyBorder="1" applyAlignment="1">
      <alignment vertical="center" wrapText="1"/>
    </xf>
    <xf numFmtId="0" fontId="0" fillId="0" borderId="95" xfId="0" applyBorder="1"/>
    <xf numFmtId="0" fontId="15" fillId="0" borderId="91" xfId="0" applyFont="1" applyBorder="1" applyAlignment="1">
      <alignment vertical="center" wrapText="1"/>
    </xf>
    <xf numFmtId="0" fontId="15" fillId="0" borderId="94" xfId="0" applyFont="1" applyBorder="1" applyAlignment="1">
      <alignment vertical="center" wrapText="1"/>
    </xf>
    <xf numFmtId="0" fontId="60" fillId="0" borderId="91" xfId="0" applyFont="1" applyBorder="1" applyAlignment="1">
      <alignment vertical="center" wrapText="1"/>
    </xf>
    <xf numFmtId="0" fontId="72" fillId="35" borderId="94" xfId="0" applyFont="1" applyFill="1" applyBorder="1" applyAlignment="1">
      <alignment vertical="center" wrapText="1"/>
    </xf>
    <xf numFmtId="0" fontId="61" fillId="0" borderId="46" xfId="0" applyFont="1" applyBorder="1" applyAlignment="1">
      <alignment vertical="center" wrapText="1"/>
    </xf>
    <xf numFmtId="0" fontId="61" fillId="0" borderId="49" xfId="0" applyFont="1" applyBorder="1" applyAlignment="1">
      <alignment horizontal="right" vertical="center" wrapText="1"/>
    </xf>
    <xf numFmtId="0" fontId="66" fillId="35" borderId="94" xfId="0" applyFont="1" applyFill="1" applyBorder="1" applyAlignment="1">
      <alignment vertical="center" wrapText="1"/>
    </xf>
    <xf numFmtId="0" fontId="61" fillId="2" borderId="46" xfId="0" applyFont="1" applyFill="1" applyBorder="1" applyAlignment="1">
      <alignment horizontal="left" vertical="center" wrapText="1"/>
    </xf>
    <xf numFmtId="0" fontId="61" fillId="2" borderId="49" xfId="0" applyFont="1" applyFill="1" applyBorder="1" applyAlignment="1">
      <alignment horizontal="left" vertical="center" wrapText="1"/>
    </xf>
    <xf numFmtId="2" fontId="65" fillId="2" borderId="49" xfId="412" applyNumberFormat="1" applyFont="1" applyFill="1" applyBorder="1" applyAlignment="1">
      <alignment horizontal="left" vertical="center" wrapText="1"/>
    </xf>
    <xf numFmtId="2" fontId="65" fillId="2" borderId="47" xfId="412" applyNumberFormat="1" applyFont="1" applyFill="1" applyBorder="1" applyAlignment="1">
      <alignment horizontal="left" vertical="center" wrapText="1"/>
    </xf>
    <xf numFmtId="0" fontId="66" fillId="2" borderId="94" xfId="0" applyFont="1" applyFill="1" applyBorder="1" applyAlignment="1">
      <alignment vertical="center" wrapText="1"/>
    </xf>
    <xf numFmtId="0" fontId="0" fillId="2" borderId="95" xfId="0" applyFill="1" applyBorder="1"/>
    <xf numFmtId="0" fontId="76" fillId="2" borderId="94" xfId="0" applyFont="1" applyFill="1" applyBorder="1" applyAlignment="1">
      <alignment horizontal="center" vertical="center" wrapText="1"/>
    </xf>
    <xf numFmtId="0" fontId="0" fillId="0" borderId="94" xfId="0" applyBorder="1"/>
    <xf numFmtId="0" fontId="0" fillId="0" borderId="102" xfId="0" applyBorder="1"/>
    <xf numFmtId="1" fontId="4" fillId="6" borderId="23" xfId="0" applyNumberFormat="1" applyFont="1" applyFill="1" applyBorder="1" applyAlignment="1">
      <alignment vertical="center" wrapText="1"/>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6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4" xfId="0" applyFont="1" applyBorder="1" applyAlignment="1">
      <alignment horizontal="justify" vertical="center" wrapText="1"/>
    </xf>
    <xf numFmtId="0" fontId="62" fillId="0" borderId="5" xfId="0" applyFont="1" applyBorder="1" applyAlignment="1">
      <alignment horizontal="justify" vertical="center" wrapText="1"/>
    </xf>
    <xf numFmtId="0" fontId="62" fillId="0" borderId="6" xfId="0" applyFont="1" applyBorder="1" applyAlignment="1">
      <alignment horizontal="justify" vertical="center" wrapText="1"/>
    </xf>
    <xf numFmtId="0" fontId="63" fillId="0" borderId="4" xfId="0" applyFont="1" applyBorder="1" applyAlignment="1">
      <alignment horizontal="justify" vertical="center" wrapText="1"/>
    </xf>
    <xf numFmtId="0" fontId="63" fillId="0" borderId="5" xfId="0" applyFont="1" applyBorder="1" applyAlignment="1">
      <alignment horizontal="justify" vertical="center" wrapText="1"/>
    </xf>
    <xf numFmtId="0" fontId="63" fillId="0" borderId="6" xfId="0" applyFont="1" applyBorder="1" applyAlignment="1">
      <alignment horizontal="justify" vertical="center" wrapText="1"/>
    </xf>
    <xf numFmtId="0" fontId="61" fillId="5" borderId="4" xfId="0" applyFont="1" applyFill="1" applyBorder="1" applyAlignment="1">
      <alignment horizontal="right" vertical="center" wrapText="1"/>
    </xf>
    <xf numFmtId="0" fontId="61" fillId="5" borderId="5" xfId="0" applyFont="1" applyFill="1" applyBorder="1" applyAlignment="1">
      <alignment horizontal="right" vertical="center" wrapText="1"/>
    </xf>
    <xf numFmtId="0" fontId="61" fillId="5" borderId="6" xfId="0" applyFont="1" applyFill="1" applyBorder="1" applyAlignment="1">
      <alignment horizontal="right" vertical="center" wrapText="1"/>
    </xf>
    <xf numFmtId="2" fontId="65" fillId="5" borderId="13" xfId="412" applyNumberFormat="1" applyFont="1" applyFill="1" applyBorder="1" applyAlignment="1">
      <alignment horizontal="center" vertical="center" wrapText="1"/>
    </xf>
    <xf numFmtId="2" fontId="65" fillId="5" borderId="17" xfId="412" applyNumberFormat="1" applyFont="1" applyFill="1" applyBorder="1" applyAlignment="1">
      <alignment horizontal="center" vertical="center" wrapText="1"/>
    </xf>
    <xf numFmtId="2" fontId="65" fillId="5" borderId="18" xfId="412" applyNumberFormat="1" applyFont="1" applyFill="1" applyBorder="1" applyAlignment="1">
      <alignment horizontal="center" vertical="center" wrapText="1"/>
    </xf>
    <xf numFmtId="43" fontId="61" fillId="0" borderId="13" xfId="412" applyFont="1" applyFill="1" applyBorder="1" applyAlignment="1">
      <alignment horizontal="center" vertical="center" wrapText="1"/>
    </xf>
    <xf numFmtId="43" fontId="61" fillId="0" borderId="17" xfId="412" applyFont="1" applyFill="1" applyBorder="1" applyAlignment="1">
      <alignment horizontal="center" vertical="center" wrapText="1"/>
    </xf>
    <xf numFmtId="43" fontId="61" fillId="0" borderId="18" xfId="412" applyFont="1" applyFill="1" applyBorder="1" applyAlignment="1">
      <alignment horizontal="center" vertical="center" wrapText="1"/>
    </xf>
    <xf numFmtId="2" fontId="61" fillId="35" borderId="13" xfId="0" applyNumberFormat="1" applyFont="1" applyFill="1" applyBorder="1" applyAlignment="1">
      <alignment horizontal="center" vertical="center" wrapText="1"/>
    </xf>
    <xf numFmtId="2" fontId="61" fillId="35" borderId="17" xfId="0" applyNumberFormat="1" applyFont="1" applyFill="1" applyBorder="1" applyAlignment="1">
      <alignment horizontal="center" vertical="center" wrapText="1"/>
    </xf>
    <xf numFmtId="2" fontId="61" fillId="35" borderId="18" xfId="0" applyNumberFormat="1" applyFont="1" applyFill="1" applyBorder="1" applyAlignment="1">
      <alignment horizontal="center" vertical="center" wrapText="1"/>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72" xfId="0" applyFont="1" applyBorder="1" applyAlignment="1">
      <alignment horizontal="left" vertical="center" wrapText="1"/>
    </xf>
    <xf numFmtId="0" fontId="61" fillId="0" borderId="13"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2" fontId="61" fillId="0" borderId="13"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58" fillId="0" borderId="84" xfId="0" applyFont="1" applyBorder="1" applyAlignment="1">
      <alignment horizontal="center" vertical="center" wrapText="1"/>
    </xf>
    <xf numFmtId="0" fontId="58" fillId="0" borderId="2" xfId="0" applyFont="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left" vertical="center"/>
    </xf>
    <xf numFmtId="0" fontId="2" fillId="34" borderId="6" xfId="0" applyFont="1" applyFill="1" applyBorder="1" applyAlignment="1">
      <alignment horizontal="left" vertical="center"/>
    </xf>
    <xf numFmtId="0" fontId="61" fillId="0" borderId="52" xfId="0" applyFont="1" applyBorder="1" applyAlignment="1">
      <alignment horizontal="left" vertical="center" wrapText="1"/>
    </xf>
    <xf numFmtId="0" fontId="61" fillId="0" borderId="54" xfId="0" applyFont="1" applyBorder="1" applyAlignment="1">
      <alignment horizontal="left" vertical="center" wrapText="1"/>
    </xf>
    <xf numFmtId="0" fontId="61" fillId="0" borderId="4" xfId="0" applyFont="1" applyBorder="1" applyAlignment="1">
      <alignment horizontal="left" vertical="center" wrapText="1"/>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2" fillId="38" borderId="6" xfId="0" applyFont="1" applyFill="1" applyBorder="1" applyAlignment="1">
      <alignment horizontal="center" vertical="center" wrapText="1"/>
    </xf>
    <xf numFmtId="0" fontId="61" fillId="36" borderId="1" xfId="0" applyFont="1" applyFill="1" applyBorder="1" applyAlignment="1">
      <alignment horizontal="center" vertical="center" wrapText="1"/>
    </xf>
    <xf numFmtId="0" fontId="61" fillId="36" borderId="84" xfId="0" applyFont="1" applyFill="1" applyBorder="1" applyAlignment="1">
      <alignment horizontal="center" vertical="center" wrapText="1"/>
    </xf>
    <xf numFmtId="0" fontId="61" fillId="36" borderId="2" xfId="0" applyFont="1" applyFill="1" applyBorder="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85" xfId="0" applyFont="1" applyBorder="1" applyAlignment="1">
      <alignment horizontal="left" vertical="center" wrapText="1"/>
    </xf>
    <xf numFmtId="0" fontId="15" fillId="0" borderId="70" xfId="0" applyFont="1" applyBorder="1" applyAlignment="1">
      <alignment horizontal="left" vertical="center" wrapText="1"/>
    </xf>
    <xf numFmtId="0" fontId="62" fillId="0" borderId="7" xfId="0" applyFont="1" applyBorder="1" applyAlignment="1">
      <alignment horizontal="justify" vertical="center" wrapText="1"/>
    </xf>
    <xf numFmtId="0" fontId="62" fillId="0" borderId="8" xfId="0" applyFont="1" applyBorder="1" applyAlignment="1">
      <alignment horizontal="justify" vertical="center" wrapText="1"/>
    </xf>
    <xf numFmtId="0" fontId="15" fillId="0" borderId="9" xfId="0" applyFont="1" applyBorder="1" applyAlignment="1">
      <alignment vertical="center" wrapText="1"/>
    </xf>
    <xf numFmtId="0" fontId="15" fillId="0" borderId="71" xfId="0" applyFont="1" applyBorder="1" applyAlignment="1">
      <alignment vertical="center" wrapText="1"/>
    </xf>
    <xf numFmtId="0" fontId="15" fillId="0" borderId="85" xfId="0" applyFont="1" applyBorder="1" applyAlignment="1">
      <alignment vertical="center" wrapText="1"/>
    </xf>
    <xf numFmtId="0" fontId="15" fillId="0" borderId="70" xfId="0" applyFont="1" applyBorder="1" applyAlignment="1">
      <alignment vertical="center" wrapText="1"/>
    </xf>
    <xf numFmtId="0" fontId="59" fillId="0" borderId="62" xfId="0" applyFont="1" applyBorder="1" applyAlignment="1">
      <alignment horizontal="center" vertical="center" wrapText="1"/>
    </xf>
    <xf numFmtId="0" fontId="59" fillId="0" borderId="0" xfId="0" applyFont="1" applyAlignment="1">
      <alignment horizontal="center" vertical="center" wrapText="1"/>
    </xf>
    <xf numFmtId="0" fontId="59"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3" borderId="4" xfId="0" applyFont="1" applyFill="1" applyBorder="1" applyAlignment="1">
      <alignment horizontal="center" vertical="center"/>
    </xf>
    <xf numFmtId="0" fontId="39" fillId="33" borderId="5" xfId="0" applyFont="1" applyFill="1" applyBorder="1" applyAlignment="1">
      <alignment horizontal="center" vertical="center"/>
    </xf>
    <xf numFmtId="0" fontId="39" fillId="33" borderId="6" xfId="0" applyFont="1" applyFill="1" applyBorder="1" applyAlignment="1">
      <alignment horizontal="center" vertical="center"/>
    </xf>
    <xf numFmtId="0" fontId="15" fillId="5" borderId="4" xfId="0" applyFont="1" applyFill="1" applyBorder="1" applyAlignment="1">
      <alignment horizontal="justify"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wrapText="1"/>
    </xf>
    <xf numFmtId="0" fontId="61" fillId="0" borderId="85" xfId="0" applyFont="1" applyBorder="1" applyAlignment="1">
      <alignment horizontal="left" vertical="center" wrapText="1"/>
    </xf>
    <xf numFmtId="0" fontId="61" fillId="0" borderId="70" xfId="0" applyFont="1" applyBorder="1" applyAlignment="1">
      <alignment horizontal="left" vertical="center" wrapText="1"/>
    </xf>
    <xf numFmtId="0" fontId="0" fillId="0" borderId="100" xfId="0" applyBorder="1" applyAlignment="1">
      <alignment horizontal="center"/>
    </xf>
    <xf numFmtId="0" fontId="0" fillId="0" borderId="0" xfId="0" applyAlignment="1">
      <alignment horizontal="center"/>
    </xf>
    <xf numFmtId="0" fontId="0" fillId="0" borderId="101" xfId="0" applyBorder="1" applyAlignment="1">
      <alignment horizontal="center"/>
    </xf>
    <xf numFmtId="0" fontId="63" fillId="2" borderId="85" xfId="0" applyFont="1" applyFill="1" applyBorder="1" applyAlignment="1">
      <alignment horizontal="left" vertical="center" wrapText="1"/>
    </xf>
    <xf numFmtId="0" fontId="63" fillId="2" borderId="70" xfId="0" applyFont="1" applyFill="1" applyBorder="1" applyAlignment="1">
      <alignment horizontal="left" vertical="center" wrapText="1"/>
    </xf>
    <xf numFmtId="0" fontId="63" fillId="2" borderId="89" xfId="0" applyFont="1" applyFill="1" applyBorder="1" applyAlignment="1">
      <alignment horizontal="left" vertical="center" wrapText="1"/>
    </xf>
    <xf numFmtId="9" fontId="15" fillId="0" borderId="46" xfId="0" applyNumberFormat="1" applyFont="1" applyBorder="1" applyAlignment="1">
      <alignment horizontal="left" vertical="center" wrapText="1"/>
    </xf>
    <xf numFmtId="9" fontId="15" fillId="0" borderId="49" xfId="0" applyNumberFormat="1" applyFont="1" applyBorder="1" applyAlignment="1">
      <alignment horizontal="left" vertical="center" wrapText="1"/>
    </xf>
    <xf numFmtId="2" fontId="15" fillId="0" borderId="50" xfId="0" applyNumberFormat="1" applyFont="1" applyBorder="1" applyAlignment="1">
      <alignment horizontal="center" vertical="center" wrapText="1"/>
    </xf>
    <xf numFmtId="2" fontId="15" fillId="0" borderId="70" xfId="0" applyNumberFormat="1" applyFont="1" applyBorder="1" applyAlignment="1">
      <alignment horizontal="center" vertical="center" wrapText="1"/>
    </xf>
    <xf numFmtId="9" fontId="15" fillId="2" borderId="53" xfId="0" applyNumberFormat="1" applyFont="1" applyFill="1" applyBorder="1" applyAlignment="1">
      <alignment horizontal="left" vertical="center" wrapText="1"/>
    </xf>
    <xf numFmtId="9" fontId="15" fillId="2" borderId="48" xfId="0" applyNumberFormat="1" applyFont="1" applyFill="1" applyBorder="1" applyAlignment="1">
      <alignment horizontal="left" vertical="center" wrapText="1"/>
    </xf>
    <xf numFmtId="2" fontId="61" fillId="2" borderId="56" xfId="412" applyNumberFormat="1" applyFont="1" applyFill="1" applyBorder="1" applyAlignment="1">
      <alignment horizontal="center" vertical="center" wrapText="1"/>
    </xf>
    <xf numFmtId="2" fontId="61" fillId="2" borderId="54" xfId="412" applyNumberFormat="1" applyFont="1" applyFill="1" applyBorder="1" applyAlignment="1">
      <alignment horizontal="center" vertical="center" wrapText="1"/>
    </xf>
    <xf numFmtId="0" fontId="66" fillId="2" borderId="94" xfId="0" applyFont="1" applyFill="1" applyBorder="1" applyAlignment="1">
      <alignment horizontal="center" vertical="center" wrapText="1"/>
    </xf>
    <xf numFmtId="0" fontId="66" fillId="2" borderId="95" xfId="0" applyFont="1" applyFill="1" applyBorder="1" applyAlignment="1">
      <alignment horizontal="center" vertical="center" wrapText="1"/>
    </xf>
    <xf numFmtId="2" fontId="63" fillId="2" borderId="99" xfId="412" applyNumberFormat="1" applyFont="1" applyFill="1" applyBorder="1" applyAlignment="1">
      <alignment horizontal="center" vertical="center" wrapText="1"/>
    </xf>
    <xf numFmtId="2" fontId="63" fillId="2" borderId="73" xfId="412" applyNumberFormat="1" applyFont="1" applyFill="1" applyBorder="1" applyAlignment="1">
      <alignment horizontal="center" vertical="center" wrapText="1"/>
    </xf>
    <xf numFmtId="2" fontId="63" fillId="2" borderId="59" xfId="412" applyNumberFormat="1" applyFont="1" applyFill="1" applyBorder="1" applyAlignment="1">
      <alignment horizontal="center" vertical="center" wrapText="1"/>
    </xf>
    <xf numFmtId="2" fontId="61" fillId="2" borderId="34" xfId="412" applyNumberFormat="1" applyFont="1" applyFill="1" applyBorder="1" applyAlignment="1">
      <alignment horizontal="center" vertical="center" wrapText="1"/>
    </xf>
    <xf numFmtId="2" fontId="61" fillId="2" borderId="86" xfId="412" applyNumberFormat="1" applyFont="1" applyFill="1" applyBorder="1" applyAlignment="1">
      <alignment horizontal="center" vertical="center" wrapText="1"/>
    </xf>
    <xf numFmtId="2" fontId="61" fillId="2" borderId="60" xfId="412" applyNumberFormat="1" applyFont="1" applyFill="1" applyBorder="1" applyAlignment="1">
      <alignment horizontal="center" vertical="center" wrapText="1"/>
    </xf>
    <xf numFmtId="0" fontId="61" fillId="39" borderId="46" xfId="0" applyFont="1" applyFill="1" applyBorder="1" applyAlignment="1">
      <alignment horizontal="justify" vertical="center" wrapText="1"/>
    </xf>
    <xf numFmtId="0" fontId="61" fillId="39" borderId="49" xfId="0" applyFont="1" applyFill="1" applyBorder="1" applyAlignment="1">
      <alignment horizontal="justify" vertical="center" wrapText="1"/>
    </xf>
    <xf numFmtId="0" fontId="61" fillId="39" borderId="47" xfId="0" applyFont="1" applyFill="1" applyBorder="1" applyAlignment="1">
      <alignment horizontal="justify" vertical="center" wrapText="1"/>
    </xf>
    <xf numFmtId="0" fontId="63" fillId="3" borderId="85"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3" borderId="89" xfId="0" applyFont="1" applyFill="1" applyBorder="1" applyAlignment="1">
      <alignment horizontal="center" vertical="center" wrapText="1"/>
    </xf>
    <xf numFmtId="2" fontId="63" fillId="3" borderId="49" xfId="0" applyNumberFormat="1" applyFont="1" applyFill="1" applyBorder="1" applyAlignment="1">
      <alignment horizontal="center" vertical="center" wrapText="1"/>
    </xf>
    <xf numFmtId="2" fontId="63" fillId="3" borderId="47" xfId="0" applyNumberFormat="1" applyFont="1" applyFill="1" applyBorder="1" applyAlignment="1">
      <alignment horizontal="center" vertical="center" wrapText="1"/>
    </xf>
    <xf numFmtId="0" fontId="2" fillId="37" borderId="46" xfId="0" applyFont="1" applyFill="1" applyBorder="1" applyAlignment="1">
      <alignment horizontal="center" vertical="center"/>
    </xf>
    <xf numFmtId="0" fontId="2" fillId="37" borderId="49" xfId="0" applyFont="1" applyFill="1" applyBorder="1" applyAlignment="1">
      <alignment horizontal="center" vertical="center"/>
    </xf>
    <xf numFmtId="0" fontId="2" fillId="37" borderId="50" xfId="0" applyFont="1" applyFill="1" applyBorder="1" applyAlignment="1">
      <alignment horizontal="center" vertical="center"/>
    </xf>
    <xf numFmtId="0" fontId="2" fillId="37" borderId="70" xfId="0" applyFont="1" applyFill="1" applyBorder="1" applyAlignment="1">
      <alignment horizontal="center" vertical="center"/>
    </xf>
    <xf numFmtId="2" fontId="61" fillId="2" borderId="49" xfId="412" applyNumberFormat="1" applyFont="1" applyFill="1" applyBorder="1" applyAlignment="1">
      <alignment horizontal="left" vertical="center" wrapText="1"/>
    </xf>
    <xf numFmtId="2" fontId="61" fillId="2" borderId="47" xfId="412" applyNumberFormat="1" applyFont="1" applyFill="1" applyBorder="1" applyAlignment="1">
      <alignment horizontal="left" vertical="center" wrapText="1"/>
    </xf>
    <xf numFmtId="0" fontId="2" fillId="34" borderId="46"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47" xfId="0" applyFont="1" applyFill="1" applyBorder="1" applyAlignment="1">
      <alignment horizontal="center" vertical="center"/>
    </xf>
    <xf numFmtId="0" fontId="61" fillId="3" borderId="46" xfId="0" applyFont="1" applyFill="1" applyBorder="1" applyAlignment="1">
      <alignment horizontal="left" vertical="center" wrapText="1"/>
    </xf>
    <xf numFmtId="0" fontId="61" fillId="3" borderId="49" xfId="0" applyFont="1" applyFill="1" applyBorder="1" applyAlignment="1">
      <alignment horizontal="left" vertical="center" wrapText="1"/>
    </xf>
    <xf numFmtId="0" fontId="61" fillId="3" borderId="49" xfId="0" applyFont="1" applyFill="1" applyBorder="1" applyAlignment="1">
      <alignment horizontal="center" vertical="center" wrapText="1"/>
    </xf>
    <xf numFmtId="0" fontId="61" fillId="3" borderId="47" xfId="0" applyFont="1" applyFill="1" applyBorder="1" applyAlignment="1">
      <alignment horizontal="center" vertical="center" wrapText="1"/>
    </xf>
    <xf numFmtId="0" fontId="61" fillId="2" borderId="46" xfId="0" applyFont="1" applyFill="1" applyBorder="1" applyAlignment="1">
      <alignment horizontal="left" vertical="center" wrapText="1"/>
    </xf>
    <xf numFmtId="0" fontId="61" fillId="2" borderId="49" xfId="0" applyFont="1" applyFill="1" applyBorder="1" applyAlignment="1">
      <alignment horizontal="left" vertical="center" wrapText="1"/>
    </xf>
    <xf numFmtId="2" fontId="61" fillId="2" borderId="49" xfId="0" applyNumberFormat="1" applyFont="1" applyFill="1" applyBorder="1" applyAlignment="1">
      <alignment horizontal="center" vertical="center" wrapText="1"/>
    </xf>
    <xf numFmtId="2" fontId="61" fillId="2" borderId="47" xfId="0" applyNumberFormat="1" applyFont="1" applyFill="1" applyBorder="1" applyAlignment="1">
      <alignment horizontal="center" vertical="center" wrapText="1"/>
    </xf>
    <xf numFmtId="0" fontId="15" fillId="0" borderId="92"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9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3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61" fillId="0" borderId="49" xfId="0" applyFont="1" applyBorder="1" applyAlignment="1">
      <alignment horizontal="left" vertical="center" wrapText="1"/>
    </xf>
    <xf numFmtId="0" fontId="2" fillId="34" borderId="46" xfId="0" applyFont="1" applyFill="1" applyBorder="1" applyAlignment="1">
      <alignment horizontal="left" vertical="center"/>
    </xf>
    <xf numFmtId="0" fontId="2" fillId="34" borderId="49" xfId="0" applyFont="1" applyFill="1" applyBorder="1" applyAlignment="1">
      <alignment horizontal="left" vertical="center"/>
    </xf>
    <xf numFmtId="0" fontId="2" fillId="34" borderId="47" xfId="0" applyFont="1" applyFill="1" applyBorder="1" applyAlignment="1">
      <alignment horizontal="left" vertical="center"/>
    </xf>
    <xf numFmtId="0" fontId="15" fillId="2" borderId="46" xfId="0" applyFont="1" applyFill="1" applyBorder="1" applyAlignment="1">
      <alignment horizontal="justify" vertical="center" wrapText="1"/>
    </xf>
    <xf numFmtId="0" fontId="15" fillId="2" borderId="49" xfId="0" applyFont="1" applyFill="1" applyBorder="1" applyAlignment="1">
      <alignment horizontal="justify" vertical="center" wrapText="1"/>
    </xf>
    <xf numFmtId="0" fontId="15" fillId="2" borderId="47" xfId="0" applyFont="1" applyFill="1" applyBorder="1" applyAlignment="1">
      <alignment horizontal="justify" vertical="center" wrapText="1"/>
    </xf>
    <xf numFmtId="9" fontId="15" fillId="2" borderId="46" xfId="0" applyNumberFormat="1" applyFont="1" applyFill="1" applyBorder="1" applyAlignment="1">
      <alignment horizontal="left" vertical="center" wrapText="1"/>
    </xf>
    <xf numFmtId="9" fontId="15" fillId="2" borderId="49" xfId="0" applyNumberFormat="1" applyFont="1" applyFill="1" applyBorder="1" applyAlignment="1">
      <alignment horizontal="left" vertical="center" wrapText="1"/>
    </xf>
    <xf numFmtId="0" fontId="15" fillId="2" borderId="46"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59" fillId="0" borderId="96" xfId="0" applyFont="1" applyBorder="1" applyAlignment="1">
      <alignment horizontal="center" vertical="center" wrapText="1"/>
    </xf>
    <xf numFmtId="0" fontId="59" fillId="0" borderId="97" xfId="0" applyFont="1" applyBorder="1" applyAlignment="1">
      <alignment horizontal="center" vertical="center" wrapText="1"/>
    </xf>
    <xf numFmtId="0" fontId="59" fillId="0" borderId="98" xfId="0" applyFont="1" applyBorder="1" applyAlignment="1">
      <alignment horizontal="center" vertical="center" wrapText="1"/>
    </xf>
    <xf numFmtId="0" fontId="39" fillId="33" borderId="46" xfId="0" applyFont="1" applyFill="1" applyBorder="1" applyAlignment="1">
      <alignment horizontal="center" vertical="center"/>
    </xf>
    <xf numFmtId="0" fontId="39" fillId="33" borderId="49" xfId="0" applyFont="1" applyFill="1" applyBorder="1" applyAlignment="1">
      <alignment horizontal="center" vertical="center"/>
    </xf>
    <xf numFmtId="0" fontId="39" fillId="33" borderId="47" xfId="0" applyFont="1" applyFill="1" applyBorder="1" applyAlignment="1">
      <alignment horizontal="center" vertical="center"/>
    </xf>
    <xf numFmtId="0" fontId="15" fillId="0" borderId="46"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47" xfId="0" applyFont="1" applyBorder="1" applyAlignment="1">
      <alignment horizontal="justify" vertical="center" wrapText="1"/>
    </xf>
    <xf numFmtId="0" fontId="12" fillId="3" borderId="49" xfId="3" applyFont="1" applyFill="1" applyBorder="1" applyAlignment="1">
      <alignment horizontal="center" vertical="center" wrapText="1"/>
    </xf>
    <xf numFmtId="171" fontId="2" fillId="3" borderId="49" xfId="12" applyNumberFormat="1" applyFont="1" applyFill="1" applyBorder="1" applyAlignment="1">
      <alignment horizontal="center" vertical="center" wrapText="1"/>
    </xf>
    <xf numFmtId="169" fontId="12" fillId="30" borderId="49"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49" xfId="3" quotePrefix="1" applyNumberFormat="1" applyFont="1" applyFill="1" applyBorder="1" applyAlignment="1">
      <alignment horizontal="center" vertical="center" wrapText="1"/>
    </xf>
    <xf numFmtId="0" fontId="12" fillId="30" borderId="49" xfId="3" applyFont="1" applyFill="1" applyBorder="1" applyAlignment="1">
      <alignment horizontal="center" vertical="center" wrapText="1"/>
    </xf>
    <xf numFmtId="0" fontId="44" fillId="0" borderId="0" xfId="0" applyFont="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3" xfId="3" applyFont="1" applyFill="1" applyBorder="1" applyAlignment="1">
      <alignment horizontal="center" vertical="center"/>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30" borderId="10"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4" xfId="3" applyNumberFormat="1" applyFont="1" applyFill="1" applyBorder="1" applyAlignment="1">
      <alignment horizontal="center" vertical="center" wrapText="1"/>
    </xf>
    <xf numFmtId="171" fontId="12" fillId="6" borderId="5" xfId="3" applyNumberFormat="1" applyFont="1" applyFill="1" applyBorder="1" applyAlignment="1">
      <alignment horizontal="center" vertical="center" wrapText="1"/>
    </xf>
    <xf numFmtId="171" fontId="12" fillId="6" borderId="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xf numFmtId="0" fontId="2" fillId="38" borderId="4" xfId="0" applyFont="1" applyFill="1" applyBorder="1" applyAlignment="1">
      <alignment horizontal="center" vertical="center" wrapText="1"/>
    </xf>
    <xf numFmtId="43" fontId="61" fillId="30" borderId="4" xfId="412" applyFont="1" applyFill="1" applyBorder="1" applyAlignment="1">
      <alignment horizontal="center" vertical="center" wrapText="1"/>
    </xf>
    <xf numFmtId="2" fontId="61" fillId="30" borderId="14" xfId="412" applyNumberFormat="1" applyFont="1" applyFill="1" applyBorder="1" applyAlignment="1">
      <alignment horizontal="center" vertical="center" wrapText="1"/>
    </xf>
    <xf numFmtId="2" fontId="61" fillId="5" borderId="13" xfId="0" applyNumberFormat="1" applyFont="1" applyFill="1" applyBorder="1" applyAlignment="1">
      <alignment horizontal="center" vertical="center" wrapText="1"/>
    </xf>
    <xf numFmtId="0" fontId="61" fillId="5" borderId="17" xfId="0" applyFont="1" applyFill="1" applyBorder="1" applyAlignment="1">
      <alignment horizontal="center" vertical="center" wrapText="1"/>
    </xf>
    <xf numFmtId="0" fontId="61" fillId="5" borderId="18" xfId="0" applyFont="1" applyFill="1" applyBorder="1" applyAlignment="1">
      <alignment horizontal="center" vertical="center" wrapText="1"/>
    </xf>
    <xf numFmtId="171" fontId="7" fillId="2" borderId="36" xfId="12" applyNumberFormat="1" applyFont="1" applyFill="1" applyBorder="1" applyAlignment="1">
      <alignment horizontal="center" vertical="center"/>
    </xf>
    <xf numFmtId="10" fontId="7" fillId="3" borderId="14" xfId="380" applyNumberFormat="1" applyFont="1" applyFill="1" applyBorder="1" applyAlignment="1">
      <alignment horizontal="center" vertical="center"/>
    </xf>
    <xf numFmtId="0" fontId="61" fillId="30" borderId="4" xfId="0" applyFont="1" applyFill="1" applyBorder="1" applyAlignment="1">
      <alignment horizontal="center" vertical="center" wrapText="1"/>
    </xf>
    <xf numFmtId="0" fontId="61" fillId="30" borderId="6" xfId="0" applyFont="1" applyFill="1" applyBorder="1" applyAlignment="1">
      <alignment horizontal="center" vertical="center" wrapText="1"/>
    </xf>
    <xf numFmtId="0" fontId="2" fillId="30" borderId="13" xfId="413" applyFont="1" applyFill="1" applyBorder="1" applyAlignment="1">
      <alignment horizontal="center" vertical="center"/>
    </xf>
    <xf numFmtId="0" fontId="2" fillId="30" borderId="6" xfId="413" applyFont="1" applyFill="1" applyBorder="1" applyAlignment="1">
      <alignment horizontal="center" vertical="center" wrapText="1"/>
    </xf>
    <xf numFmtId="9" fontId="15" fillId="2" borderId="0" xfId="0" applyNumberFormat="1" applyFont="1" applyFill="1" applyBorder="1" applyAlignment="1">
      <alignment horizontal="left" vertical="center" wrapText="1"/>
    </xf>
    <xf numFmtId="2" fontId="61" fillId="2" borderId="0" xfId="412" applyNumberFormat="1" applyFont="1" applyFill="1" applyBorder="1" applyAlignment="1">
      <alignment horizontal="center" vertical="center" wrapText="1"/>
    </xf>
    <xf numFmtId="2" fontId="4" fillId="2" borderId="32" xfId="8" applyNumberFormat="1" applyFont="1" applyFill="1" applyBorder="1" applyAlignment="1" applyProtection="1">
      <alignment horizontal="center" vertical="center" wrapText="1"/>
    </xf>
    <xf numFmtId="170" fontId="4" fillId="0" borderId="32" xfId="8" quotePrefix="1" applyNumberFormat="1" applyFont="1" applyFill="1" applyBorder="1" applyAlignment="1" applyProtection="1">
      <alignment horizontal="center" vertical="center" wrapText="1"/>
    </xf>
    <xf numFmtId="10" fontId="4" fillId="2" borderId="32" xfId="380" applyNumberFormat="1" applyFont="1" applyFill="1" applyBorder="1" applyAlignment="1" applyProtection="1">
      <alignment horizontal="center" vertical="center" wrapText="1"/>
    </xf>
    <xf numFmtId="170" fontId="4" fillId="0" borderId="34" xfId="8" quotePrefix="1" applyNumberFormat="1" applyFont="1" applyFill="1" applyBorder="1" applyAlignment="1" applyProtection="1">
      <alignment horizontal="center" vertical="center" wrapText="1"/>
    </xf>
    <xf numFmtId="0" fontId="12" fillId="30" borderId="4" xfId="3" applyFont="1" applyFill="1" applyBorder="1" applyAlignment="1">
      <alignment horizontal="center" vertical="center" wrapText="1"/>
    </xf>
    <xf numFmtId="0" fontId="12" fillId="30" borderId="5" xfId="3" applyFont="1" applyFill="1" applyBorder="1" applyAlignment="1">
      <alignment horizontal="center" vertical="center" wrapText="1"/>
    </xf>
    <xf numFmtId="0" fontId="12" fillId="30" borderId="6" xfId="3" applyFont="1" applyFill="1" applyBorder="1" applyAlignment="1">
      <alignment horizontal="center" vertical="center" wrapText="1"/>
    </xf>
    <xf numFmtId="171" fontId="12" fillId="30" borderId="4" xfId="12" applyNumberFormat="1" applyFont="1" applyFill="1" applyBorder="1" applyAlignment="1">
      <alignment horizontal="center" vertical="center" wrapText="1"/>
    </xf>
    <xf numFmtId="171" fontId="12" fillId="30" borderId="5" xfId="12" applyNumberFormat="1" applyFont="1" applyFill="1" applyBorder="1" applyAlignment="1">
      <alignment horizontal="center" vertical="center" wrapText="1"/>
    </xf>
    <xf numFmtId="171" fontId="12" fillId="30" borderId="6" xfId="12" applyNumberFormat="1" applyFont="1" applyFill="1" applyBorder="1" applyAlignment="1">
      <alignment horizontal="center" vertical="center" wrapText="1"/>
    </xf>
    <xf numFmtId="168" fontId="77" fillId="2" borderId="1" xfId="8" applyNumberFormat="1" applyFont="1" applyFill="1" applyBorder="1" applyAlignment="1" applyProtection="1">
      <alignment horizontal="center" vertical="center" wrapText="1"/>
    </xf>
  </cellXfs>
  <cellStyles count="2393">
    <cellStyle name="_Anexo __  RCSP Condiciones Obligatorias" xfId="427" xr:uid="{5AA51E52-C579-4C22-886C-D0C96713BBA9}"/>
    <cellStyle name="_Anexo __ Autos Condiciones Obligatorias" xfId="428" xr:uid="{379E4A21-7D62-4DF8-ACD6-2CD45307FFBA}"/>
    <cellStyle name="_Anexo __ Manejo Condiciones Obligatorias" xfId="429" xr:uid="{89A979D5-7497-44CC-822A-DD4AE4963081}"/>
    <cellStyle name="_Anexo 1 Habilitantes" xfId="430" xr:uid="{8E2897FB-29BF-4223-9192-C3D0516EBA66}"/>
    <cellStyle name="_Anexo 2 Condiciones Obligatorias" xfId="431" xr:uid="{B4B581E0-02E2-4FDC-A20C-6F03CFCE475A}"/>
    <cellStyle name="_EVALUACION TECNICA METROVIVIENDA 2010" xfId="432" xr:uid="{CCB498C9-B7A9-4D6A-B043-FFE3CB3DBECF}"/>
    <cellStyle name="_EVALUACION TECNICA METROVIVIENDA 2010 2" xfId="433" xr:uid="{E9E90768-6557-449E-9390-BE9A200EB0B5}"/>
    <cellStyle name="_EVALUACION TECNICA METROVIVIENDA 2010_INFORME DE EVALUACION TECNICO PRELIMINAR AJUSTADO" xfId="434" xr:uid="{235FE203-35E6-47A0-9289-C8B56DDA950D}"/>
    <cellStyle name="_Formato slips estándar" xfId="435" xr:uid="{18170DE1-6E3E-4994-BAAF-106EA1C3DFA7}"/>
    <cellStyle name="_Formato slips estándar_Adenda Grupo 2 COMP MC" xfId="436" xr:uid="{8E41073B-7CD0-40B2-8664-F021F716EBA6}"/>
    <cellStyle name="_Formato slips estándar_Adenda Grupo 2 COMP MCano" xfId="437" xr:uid="{15D20541-62D0-4AF1-8AD3-C599B3EBF28F}"/>
    <cellStyle name="_Formato slips estándar_Condiciones Complementarias TRDM" xfId="438" xr:uid="{E99833B7-6E4E-4E0D-811F-8778C1E0F763}"/>
    <cellStyle name="_Formato slips estándar_Condiciones Complementarias V7-1-10" xfId="439" xr:uid="{A2D98D6E-6910-412D-89C1-6342D17173E1}"/>
    <cellStyle name="_Formato slips estándar_SlipTecnico Grupo EEB - D&amp;O 6ene10" xfId="440" xr:uid="{875C40AA-402E-4546-960D-AD8A4F0969D8}"/>
    <cellStyle name="_Grupo 1 COMPL. V Adenda F" xfId="441" xr:uid="{BEBA8CC0-A817-4547-A3AB-96BC582A9DD3}"/>
    <cellStyle name="_Slip habilitantes DM (Secretaría)" xfId="442" xr:uid="{7882D318-982B-4238-8824-49AEB58B98CA}"/>
    <cellStyle name="_Slip habilitantes DM (Secretaría)_Adenda Grupo 2 COMP MC" xfId="443" xr:uid="{2CF8B425-6056-45DC-AEFD-04E1F0F79087}"/>
    <cellStyle name="_Slip habilitantes DM (Secretaría)_Adenda Grupo 2 COMP MCano" xfId="444" xr:uid="{E9F0B775-9504-48B8-8092-B6EFF04689BC}"/>
    <cellStyle name="_Slip habilitantes DM (Secretaría)_Condiciones Complementarias TRDM" xfId="445" xr:uid="{453EC9CE-0DC1-4D50-AFFF-51A321E6C824}"/>
    <cellStyle name="_Slip habilitantes DM (Secretaría)_Condiciones Complementarias V7-1-10" xfId="446" xr:uid="{AD181123-C1E4-4F82-B02D-41E17B4AC750}"/>
    <cellStyle name="_Slip habilitantes DM (Secretaría)_SlipTecnico Grupo EEB - D&amp;O 6ene10" xfId="447" xr:uid="{0D2B3AB4-5986-4B65-A148-CAAF9A993BEE}"/>
    <cellStyle name="_SLIP RCSP NUEVAS CONDICIONES" xfId="448" xr:uid="{4FEB2BD3-0AF5-4FD8-9D54-F855B8F238F9}"/>
    <cellStyle name="_SLIP RCSP NUEVAS CONDICIONES_Adenda Grupo 2 COMP MC" xfId="449" xr:uid="{AEBFA94A-C79A-4F28-AF4C-FAABBFDD7869}"/>
    <cellStyle name="_SLIP RCSP NUEVAS CONDICIONES_Adenda Grupo 2 COMP MCano" xfId="450" xr:uid="{5F2E7BA4-3059-4B2A-80A9-31278CDE290B}"/>
    <cellStyle name="_SLIP RCSP NUEVAS CONDICIONES_Condiciones Complementarias TRDM" xfId="451" xr:uid="{D8B1860A-A97A-4FF4-BC94-FB50095A1D9E}"/>
    <cellStyle name="_SLIP RCSP NUEVAS CONDICIONES_Condiciones Complementarias V7-1-10" xfId="452" xr:uid="{3638F030-3D24-4EC2-B195-6598A10B6E5A}"/>
    <cellStyle name="_SLIP RCSP NUEVAS CONDICIONES_SlipTecnico Grupo EEB - D&amp;O 6ene10" xfId="453" xr:uid="{2381B5E6-3367-4962-A0BC-DF639E072EA9}"/>
    <cellStyle name="_Slips RCSP (habilitantes) Secretaría" xfId="454" xr:uid="{742817AD-1908-4C4C-A97A-3940B20827B3}"/>
    <cellStyle name="_Slips RCSP (habilitantes) Secretaría_Adenda Grupo 2 COMP MC" xfId="455" xr:uid="{FF71051F-6C7B-4B9A-B371-A2D5081F7E94}"/>
    <cellStyle name="_Slips RCSP (habilitantes) Secretaría_Adenda Grupo 2 COMP MCano" xfId="456" xr:uid="{B3241937-3C85-488D-A8CC-54940B8606FF}"/>
    <cellStyle name="_Slips RCSP (habilitantes) Secretaría_Condiciones Complementarias TRDM" xfId="457" xr:uid="{535732DE-7CCD-4BBC-9FC0-FFF363219937}"/>
    <cellStyle name="_Slips RCSP (habilitantes) Secretaría_Condiciones Complementarias V7-1-10" xfId="458" xr:uid="{4028EC61-1511-44AA-A9D7-2FF8C2696082}"/>
    <cellStyle name="_Slips RCSP (habilitantes) Secretaría_SlipTecnico Grupo EEB - D&amp;O 6ene10" xfId="459" xr:uid="{4332D8B9-5E8E-4489-AA29-59ADA8C19318}"/>
    <cellStyle name="_Terminos Solicitados." xfId="460" xr:uid="{49FD9C3F-FD15-47FE-95FE-3D283B364CBD}"/>
    <cellStyle name="20% - Accent1" xfId="461" xr:uid="{E4276766-9D03-4FAF-AC2E-07DB2C2AEE33}"/>
    <cellStyle name="20% - Accent2" xfId="462" xr:uid="{EDD90D85-D37F-4270-81E3-B76588639791}"/>
    <cellStyle name="20% - Accent3" xfId="463" xr:uid="{8BD8C7FA-3163-408F-9F37-3E1335CE0AFD}"/>
    <cellStyle name="20% - Accent4" xfId="464" xr:uid="{28F37608-8E18-44F9-A2F8-C1CDEB4DC68A}"/>
    <cellStyle name="20% - Accent5" xfId="465" xr:uid="{8AB0ADBD-352F-46BB-B409-C8D94F392650}"/>
    <cellStyle name="20% - Accent6" xfId="466"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7" xr:uid="{1E918094-4A59-488E-A59C-4DB8CC790051}"/>
    <cellStyle name="40% - Accent2" xfId="468" xr:uid="{8F2A3885-B09E-4827-A18D-1E3E3378DC62}"/>
    <cellStyle name="40% - Accent3" xfId="469" xr:uid="{ADD9B184-F5A1-4DD1-886E-1C7D051C36F1}"/>
    <cellStyle name="40% - Accent4" xfId="470" xr:uid="{F6F6C289-89D8-4862-9CB3-E02B83AAB1DA}"/>
    <cellStyle name="40% - Accent5" xfId="471" xr:uid="{2BE13A66-74D0-47D5-B9A3-37516E96DD57}"/>
    <cellStyle name="40% - Accent6" xfId="472"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8" xr:uid="{8DF552D7-131D-450C-BE79-615BD9E25A69}"/>
    <cellStyle name="60% - Accent2" xfId="479" xr:uid="{485A5091-5D7F-41FA-934A-3EC9BF342393}"/>
    <cellStyle name="60% - Accent3" xfId="480" xr:uid="{2346FE7E-9B8C-4049-A882-AC5268581C29}"/>
    <cellStyle name="60% - Accent4" xfId="481" xr:uid="{DFB699F2-9C70-4780-9339-8ECA1A871C4C}"/>
    <cellStyle name="60% - Accent5" xfId="482" xr:uid="{286CAC1E-608C-489F-9F3D-E02E2E799E42}"/>
    <cellStyle name="60% - Accent6" xfId="483"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4" xr:uid="{B2C22CC5-471C-40D2-99E9-5CFA0D1DB549}"/>
    <cellStyle name="Accent2" xfId="485" xr:uid="{179B9758-9D0E-4A1D-8491-9253725766C6}"/>
    <cellStyle name="Accent3" xfId="486" xr:uid="{52CB6D9B-22A4-411D-8477-1C6C0E635C00}"/>
    <cellStyle name="Accent4" xfId="487" xr:uid="{0CC165CA-408C-4E90-9001-53FA38DF4D97}"/>
    <cellStyle name="Accent5" xfId="488" xr:uid="{AE486D09-99C3-415D-A77D-0BFF1B2D4C12}"/>
    <cellStyle name="Accent6" xfId="489" xr:uid="{112944FA-DD95-4577-BDD3-21C07FC8F026}"/>
    <cellStyle name="Bad" xfId="490"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1" xr:uid="{CD5D5677-3350-4C0F-AD31-E0CD207ECEB3}"/>
    <cellStyle name="Calculation 2" xfId="477" xr:uid="{609D99E1-4ED7-48B6-80B8-82F8E2EF38A1}"/>
    <cellStyle name="Calculation 3" xfId="2359" xr:uid="{5BE76B43-FF3F-4F2A-BDCF-73DD83DB0AFD}"/>
    <cellStyle name="Cálculo 2" xfId="105" xr:uid="{76196B4D-7ECF-4A14-947F-70F8ED1C49A3}"/>
    <cellStyle name="Cálculo 2 2" xfId="106" xr:uid="{C6E132FA-7E96-42CA-B3FF-0EDDF5082DE3}"/>
    <cellStyle name="Cálculo 2 2 2" xfId="493" xr:uid="{57CEB728-E3A0-4080-90AB-6379F5EE299C}"/>
    <cellStyle name="Cálculo 2 2 3" xfId="475" xr:uid="{BCD25594-D688-490D-BB35-70B3FFA2F2E8}"/>
    <cellStyle name="Cálculo 2 2 4" xfId="2357" xr:uid="{DFEA6F2D-BCDE-404D-A8FC-93A925A60EDD}"/>
    <cellStyle name="Cálculo 2 3" xfId="492" xr:uid="{AF694258-C169-43CA-98D9-1831D8B18D02}"/>
    <cellStyle name="Cálculo 2 4" xfId="476" xr:uid="{FC44B59A-981A-4EA0-9383-4E275ECEE608}"/>
    <cellStyle name="Cálculo 2 5" xfId="2358" xr:uid="{83DEA51E-61AA-4680-AA49-4F4F44B04308}"/>
    <cellStyle name="Cálculo 3" xfId="107" xr:uid="{6184B528-D68F-43DD-9656-BBDDFA733057}"/>
    <cellStyle name="Cálculo 3 2" xfId="494" xr:uid="{22D694AF-CA1C-4962-9BAF-E4E6C4DA7AC4}"/>
    <cellStyle name="Cálculo 3 3" xfId="474" xr:uid="{6F96476E-28B0-463B-9E17-A1B206A14D8F}"/>
    <cellStyle name="Cálculo 3 4" xfId="2356" xr:uid="{59035A11-07A5-4E65-8EBB-660159ED1694}"/>
    <cellStyle name="Cálculo 4" xfId="108" xr:uid="{CAEE7AE5-C337-409F-B254-3A8FD0605739}"/>
    <cellStyle name="Cálculo 4 2" xfId="495" xr:uid="{4EFB97A5-E29E-4092-9696-843CA9A7CB40}"/>
    <cellStyle name="Cálculo 4 3" xfId="473" xr:uid="{B9E56C7E-2EEC-4064-B1FB-BEB644B3561A}"/>
    <cellStyle name="Cálculo 4 4" xfId="2355"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xfId="413" builtinId="45"/>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6" xr:uid="{D573D5D0-9E79-43EA-9B22-F91B5514B827}"/>
    <cellStyle name="Entrada 2 2 3" xfId="2349" xr:uid="{5390E6FB-31FD-4FD3-8B2F-39A39AB1A838}"/>
    <cellStyle name="Entrada 2 2 4" xfId="2374" xr:uid="{19E49A1B-662E-4D46-A257-7E90D99D4B59}"/>
    <cellStyle name="Entrada 2 3" xfId="505" xr:uid="{B21D49E3-7BFB-4FB4-A4C7-58A731109987}"/>
    <cellStyle name="Entrada 2 4" xfId="2348" xr:uid="{CDF56184-F537-4985-8172-8D0EAFDB156D}"/>
    <cellStyle name="Entrada 2 5" xfId="2354" xr:uid="{8663F644-F067-4038-8FA7-40DA3A13C88D}"/>
    <cellStyle name="Entrada 3" xfId="147" xr:uid="{E5EDA3C3-6242-47F1-813C-B6F7EEC64A42}"/>
    <cellStyle name="Entrada 3 2" xfId="507" xr:uid="{4A11B70C-DB4C-40FF-A116-1CD3B9034283}"/>
    <cellStyle name="Entrada 3 3" xfId="2350" xr:uid="{8A581350-E3EC-4B1E-BBE0-326D71FDCF60}"/>
    <cellStyle name="Entrada 3 4" xfId="2353" xr:uid="{D49BBF30-2267-4A8C-BDC6-0FD0C5843DF4}"/>
    <cellStyle name="Entrada 4" xfId="148" xr:uid="{3617F9E5-C394-4A5F-A0C9-40068288CC70}"/>
    <cellStyle name="Entrada 4 2" xfId="508" xr:uid="{34C5D4D0-E7AA-4DA3-A3A6-7A7A4C260CC4}"/>
    <cellStyle name="Entrada 4 3" xfId="2351" xr:uid="{720C0966-BB6E-43A9-B4E7-439603FCA55D}"/>
    <cellStyle name="Entrada 4 4" xfId="2352" xr:uid="{B47D8D48-656E-43B6-89A5-A7B7EC99F4CE}"/>
    <cellStyle name="Estilo 1" xfId="149" xr:uid="{12D64820-CFA2-4FD4-A3F2-653665BC5B7F}"/>
    <cellStyle name="Estilo 1 10" xfId="510" xr:uid="{A5BDD4D4-2FD4-4CA2-B215-EA45A711227A}"/>
    <cellStyle name="Estilo 1 10 2" xfId="511" xr:uid="{44BA127D-4706-4028-8AE2-709CA87E08AC}"/>
    <cellStyle name="Estilo 1 100" xfId="512" xr:uid="{C3D1F019-9180-4F8C-B7E2-AA5F6C2E0DC9}"/>
    <cellStyle name="Estilo 1 101" xfId="513" xr:uid="{7D49B6F8-923F-418D-BE54-12C11EBD994B}"/>
    <cellStyle name="Estilo 1 102" xfId="514" xr:uid="{0C3AA143-F3AE-4FA0-9B45-C7BB86DE9A8D}"/>
    <cellStyle name="Estilo 1 103" xfId="515" xr:uid="{4DDD171B-0F9F-4675-827A-5F84F728380E}"/>
    <cellStyle name="Estilo 1 104" xfId="509" xr:uid="{43B3E9BA-C5A8-4919-98A2-004ADAF5D92E}"/>
    <cellStyle name="Estilo 1 11" xfId="516" xr:uid="{A330536D-7AA6-4B39-94DA-1F46A1CB4B2E}"/>
    <cellStyle name="Estilo 1 11 2" xfId="517" xr:uid="{848C3C24-B621-40AE-B2C1-E41C26F4F34E}"/>
    <cellStyle name="Estilo 1 12" xfId="518" xr:uid="{D85619D2-4435-4F97-B54C-72C4658FED01}"/>
    <cellStyle name="Estilo 1 12 2" xfId="519" xr:uid="{49FB97F9-8458-4575-A488-A8CAA757D65E}"/>
    <cellStyle name="Estilo 1 13" xfId="520" xr:uid="{86D3DA01-9FAD-4C81-8528-981B748121C9}"/>
    <cellStyle name="Estilo 1 13 2" xfId="521" xr:uid="{176AE657-670E-4A35-B432-418E9E48B2B7}"/>
    <cellStyle name="Estilo 1 14" xfId="522" xr:uid="{179A4962-7495-4E87-AB3E-9054ADD25501}"/>
    <cellStyle name="Estilo 1 14 2" xfId="523" xr:uid="{08E5F87E-A1C0-48CF-9A7B-DD91F3912FD8}"/>
    <cellStyle name="Estilo 1 15" xfId="524" xr:uid="{5ABEABA0-4679-4724-A624-0EF245B646A3}"/>
    <cellStyle name="Estilo 1 15 2" xfId="525" xr:uid="{ADDECCF3-EE13-4383-A027-C14F6832B55E}"/>
    <cellStyle name="Estilo 1 16" xfId="526" xr:uid="{D436BF8B-888C-4D4D-86D7-08BF611CEF2D}"/>
    <cellStyle name="Estilo 1 16 2" xfId="527" xr:uid="{B774D8F4-E412-4240-9F0F-2E553F058609}"/>
    <cellStyle name="Estilo 1 17" xfId="528" xr:uid="{970A9B7A-CDB8-4F71-8E74-AE666E48E2E9}"/>
    <cellStyle name="Estilo 1 17 2" xfId="529" xr:uid="{6A967095-F236-4448-9F44-06A912FE52A7}"/>
    <cellStyle name="Estilo 1 18" xfId="530" xr:uid="{A92ADB0A-C90F-4B79-A9F8-401287BDE6BE}"/>
    <cellStyle name="Estilo 1 18 2" xfId="531" xr:uid="{9C2483B8-C65A-479F-B9D9-40FDB9ADDDC9}"/>
    <cellStyle name="Estilo 1 19" xfId="532" xr:uid="{5225E8CC-7360-4588-A19F-FF02B9DF7B57}"/>
    <cellStyle name="Estilo 1 19 2" xfId="533" xr:uid="{0FAD628D-99F7-4C36-9C74-187D62D0AAF5}"/>
    <cellStyle name="Estilo 1 2" xfId="150" xr:uid="{AA71AFA0-59C0-4018-8D4C-E2C95F2D7F28}"/>
    <cellStyle name="Estilo 1 2 2" xfId="535" xr:uid="{66DF0024-F998-4DD1-BABF-38D9843DFC2D}"/>
    <cellStyle name="Estilo 1 2 3" xfId="536" xr:uid="{41A5A25A-1371-4BF0-9B4E-828F65989726}"/>
    <cellStyle name="Estilo 1 2 4" xfId="534" xr:uid="{4A5D5061-39E0-498B-8A51-12324E1A8FAD}"/>
    <cellStyle name="Estilo 1 20" xfId="537" xr:uid="{541E148D-6B7A-4741-BBDA-21A73FD6BB34}"/>
    <cellStyle name="Estilo 1 20 2" xfId="538" xr:uid="{58E789F4-D25F-4E49-A07B-E6D28C5674BF}"/>
    <cellStyle name="Estilo 1 21" xfId="539" xr:uid="{D180C39D-5B54-4E0A-B3D3-B0555C875C0C}"/>
    <cellStyle name="Estilo 1 21 2" xfId="540" xr:uid="{5F15DD37-3DF1-421D-9EB2-15B729930972}"/>
    <cellStyle name="Estilo 1 22" xfId="541" xr:uid="{03B5B7B6-D529-49B3-BDD2-260F994A49B1}"/>
    <cellStyle name="Estilo 1 22 2" xfId="542" xr:uid="{E29AB0D7-A60F-46E3-8C68-31B7869CFD53}"/>
    <cellStyle name="Estilo 1 23" xfId="543" xr:uid="{7E06136A-7C50-47C5-BB3E-AAEC79C629C2}"/>
    <cellStyle name="Estilo 1 23 2" xfId="544" xr:uid="{9F89637C-247E-4F63-ABC2-05C6A4412E67}"/>
    <cellStyle name="Estilo 1 24" xfId="545" xr:uid="{6C5ADA9D-5186-49AC-A5B7-263B3AA7EBDA}"/>
    <cellStyle name="Estilo 1 24 2" xfId="546" xr:uid="{FB08B541-24F2-4BAB-A51E-84B236837727}"/>
    <cellStyle name="Estilo 1 25" xfId="547" xr:uid="{D3A57D03-271A-44CC-9A03-033764767D4A}"/>
    <cellStyle name="Estilo 1 25 2" xfId="548" xr:uid="{3C4B64B8-2D39-49E6-90A1-161F783FD787}"/>
    <cellStyle name="Estilo 1 26" xfId="549" xr:uid="{B381BD64-53BB-4219-B63F-6FDA710B2190}"/>
    <cellStyle name="Estilo 1 26 2" xfId="550" xr:uid="{D4565367-D85B-4174-8F85-30FC53978589}"/>
    <cellStyle name="Estilo 1 27" xfId="551" xr:uid="{6CBD22C3-0B37-4B1D-AC08-452E2A7687A2}"/>
    <cellStyle name="Estilo 1 27 2" xfId="552" xr:uid="{C2F31EAE-2539-4038-A05C-3CEE704E298A}"/>
    <cellStyle name="Estilo 1 28" xfId="553" xr:uid="{49CBB67C-5C90-4A64-B507-23096CA0006E}"/>
    <cellStyle name="Estilo 1 28 2" xfId="554" xr:uid="{FAFC0668-3AD1-42D9-B760-E62ED2A7AAC8}"/>
    <cellStyle name="Estilo 1 29" xfId="555" xr:uid="{D4B80BA9-874E-45F1-8070-17D8D743D35A}"/>
    <cellStyle name="Estilo 1 29 2" xfId="556" xr:uid="{16A1A6BF-9407-4264-ABF3-4FACD993D41C}"/>
    <cellStyle name="Estilo 1 3" xfId="151" xr:uid="{64E273AF-AA51-4FF3-B975-931568901BE3}"/>
    <cellStyle name="Estilo 1 3 2" xfId="558" xr:uid="{C2FE3429-C9A2-4A88-A6CC-863C3692C4D6}"/>
    <cellStyle name="Estilo 1 3 3" xfId="559" xr:uid="{4528B99C-EE92-44BC-9B7D-E0324276A606}"/>
    <cellStyle name="Estilo 1 3 4" xfId="557" xr:uid="{7A831569-3F49-4F53-844E-E6C2E0FE1333}"/>
    <cellStyle name="Estilo 1 30" xfId="560" xr:uid="{083CB53E-DFA9-4934-8D2B-480C837D2562}"/>
    <cellStyle name="Estilo 1 30 2" xfId="561" xr:uid="{65D5C923-7440-4B8C-94D4-F9403A25CF2F}"/>
    <cellStyle name="Estilo 1 31" xfId="562" xr:uid="{068DEC99-929D-409D-8661-9DB184E9C358}"/>
    <cellStyle name="Estilo 1 31 2" xfId="563" xr:uid="{690A436D-2FF1-4C33-90CB-52602EEDF435}"/>
    <cellStyle name="Estilo 1 32" xfId="564" xr:uid="{FBD0CC7F-229B-401C-AE53-1692E23BB522}"/>
    <cellStyle name="Estilo 1 32 2" xfId="565" xr:uid="{D279A833-BF01-458A-8E23-4196BC94C621}"/>
    <cellStyle name="Estilo 1 33" xfId="566" xr:uid="{1C19CD03-647F-4E95-98CA-8CF09B5DF217}"/>
    <cellStyle name="Estilo 1 33 2" xfId="567" xr:uid="{5A84C2DE-8CCD-42B2-AD31-E1D3A5BF8E0A}"/>
    <cellStyle name="Estilo 1 34" xfId="568" xr:uid="{60925AB5-6F68-4030-BD7D-A7F1911962AF}"/>
    <cellStyle name="Estilo 1 34 2" xfId="569" xr:uid="{F978AD8D-9C0D-46BF-B966-A15EB01AA244}"/>
    <cellStyle name="Estilo 1 35" xfId="570" xr:uid="{891EC5D4-AA4E-415B-B5B4-88C7C93BECB6}"/>
    <cellStyle name="Estilo 1 35 2" xfId="571" xr:uid="{7280D896-57CF-42DE-B45B-5B240820839C}"/>
    <cellStyle name="Estilo 1 36" xfId="572" xr:uid="{F2E08498-15CC-49DE-B313-C260F5CADF87}"/>
    <cellStyle name="Estilo 1 36 2" xfId="573" xr:uid="{78F610DD-B4AA-4D49-897E-1C83278929BD}"/>
    <cellStyle name="Estilo 1 37" xfId="574" xr:uid="{D9A50C98-7C44-46CB-8954-C737C9C5CF87}"/>
    <cellStyle name="Estilo 1 37 2" xfId="575" xr:uid="{8A8E0316-D741-4FF4-96D3-294D46078387}"/>
    <cellStyle name="Estilo 1 38" xfId="576" xr:uid="{E7C443B4-E94A-48CD-B3B7-E6E64B0957EC}"/>
    <cellStyle name="Estilo 1 38 2" xfId="577" xr:uid="{ED307C91-12F8-44A5-9777-FECF8363ABFD}"/>
    <cellStyle name="Estilo 1 39" xfId="578" xr:uid="{B681B4B2-4392-4200-9EE1-B1A6EA420190}"/>
    <cellStyle name="Estilo 1 39 2" xfId="579" xr:uid="{892D9BC9-7A38-4EC4-8854-2DD1597D50AD}"/>
    <cellStyle name="Estilo 1 4" xfId="580" xr:uid="{90433E79-35D3-4D89-9EDB-39338F4B67B9}"/>
    <cellStyle name="Estilo 1 4 2" xfId="581" xr:uid="{5D349BF3-4C84-405E-B163-6F8137973CDE}"/>
    <cellStyle name="Estilo 1 40" xfId="582" xr:uid="{6FBBDDF3-FFD8-4FD7-B358-4C022D297E76}"/>
    <cellStyle name="Estilo 1 40 2" xfId="583" xr:uid="{2899B76F-E954-4C42-87F5-B677CEB016B5}"/>
    <cellStyle name="Estilo 1 41" xfId="584" xr:uid="{7306E9E9-2979-418F-B3D5-C46C73175985}"/>
    <cellStyle name="Estilo 1 41 2" xfId="585" xr:uid="{31C29B5B-CFEC-45B9-96DB-F09396FE16CB}"/>
    <cellStyle name="Estilo 1 41 3" xfId="586" xr:uid="{410AEAE7-6CBC-4691-BA96-342F1F4A495E}"/>
    <cellStyle name="Estilo 1 42" xfId="587" xr:uid="{DF58920D-206F-4597-A411-EE7ED6D0F0D7}"/>
    <cellStyle name="Estilo 1 43" xfId="588" xr:uid="{485984FD-9C9F-4E59-9567-D5A67D942B52}"/>
    <cellStyle name="Estilo 1 44" xfId="589" xr:uid="{1CD41191-5830-4B90-8B2C-7CEE5DCA8EB5}"/>
    <cellStyle name="Estilo 1 45" xfId="590" xr:uid="{756BCE82-C518-44F0-B7BD-9C94809F6CC7}"/>
    <cellStyle name="Estilo 1 46" xfId="591" xr:uid="{7EAB0686-A7C6-47FD-A42D-037E4C697A1C}"/>
    <cellStyle name="Estilo 1 47" xfId="592" xr:uid="{7D880271-92EA-440C-9488-DEC1E025298B}"/>
    <cellStyle name="Estilo 1 48" xfId="593" xr:uid="{F67CC7E1-04E2-447B-88A2-F7498FCD3A63}"/>
    <cellStyle name="Estilo 1 49" xfId="594" xr:uid="{DA2E82E6-0E9A-4D62-8AC4-65047776DC87}"/>
    <cellStyle name="Estilo 1 5" xfId="595" xr:uid="{E6D40D91-C385-4A2E-BED0-E16535AE63CF}"/>
    <cellStyle name="Estilo 1 5 2" xfId="596" xr:uid="{42E08677-8FFD-416F-BA7A-E9AA1DD0E030}"/>
    <cellStyle name="Estilo 1 50" xfId="597" xr:uid="{19608A51-0227-4061-A76A-33718739CA0E}"/>
    <cellStyle name="Estilo 1 51" xfId="598" xr:uid="{5AAE4A37-4416-48D1-A97F-FF1C930E25A0}"/>
    <cellStyle name="Estilo 1 52" xfId="599" xr:uid="{3B065B93-CEE7-4FC5-BC8F-F562A381692F}"/>
    <cellStyle name="Estilo 1 53" xfId="600" xr:uid="{45A245C2-231E-42CC-B24C-8E63248D32C8}"/>
    <cellStyle name="Estilo 1 54" xfId="601" xr:uid="{D13316C2-1142-4864-B99F-D92E39121911}"/>
    <cellStyle name="Estilo 1 55" xfId="602" xr:uid="{A60202D2-67AA-4931-A0D7-DE3C1E096E5F}"/>
    <cellStyle name="Estilo 1 56" xfId="603" xr:uid="{6A30A6D8-3FFF-4619-A163-A6314CFFA1A2}"/>
    <cellStyle name="Estilo 1 57" xfId="604" xr:uid="{B82C84BB-D580-4B27-A297-9D1CBE6D80CA}"/>
    <cellStyle name="Estilo 1 58" xfId="605" xr:uid="{96E6F00B-C42A-4B26-875D-B519D8A0FC96}"/>
    <cellStyle name="Estilo 1 59" xfId="606" xr:uid="{E305955B-0B51-491C-B7FF-A2ADFC861EAD}"/>
    <cellStyle name="Estilo 1 6" xfId="607" xr:uid="{5F6D2C62-29C7-44D3-A685-FB74155DB45D}"/>
    <cellStyle name="Estilo 1 6 2" xfId="608" xr:uid="{FF1E1D0E-5E42-45F3-A759-5EA55E6CCB64}"/>
    <cellStyle name="Estilo 1 60" xfId="609" xr:uid="{A966C2ED-A81C-4005-A1DD-A2CDD312D617}"/>
    <cellStyle name="Estilo 1 61" xfId="610" xr:uid="{B09FA0CE-BCE9-4781-9B17-204E15808910}"/>
    <cellStyle name="Estilo 1 62" xfId="611" xr:uid="{5537AAA2-E218-4289-A5C1-D20959E4CF49}"/>
    <cellStyle name="Estilo 1 63" xfId="612" xr:uid="{97089F39-F6A9-4E32-A827-CD9E41A25B18}"/>
    <cellStyle name="Estilo 1 64" xfId="613" xr:uid="{14AAB11B-9B8A-4604-A184-C0E63E127D08}"/>
    <cellStyle name="Estilo 1 65" xfId="614" xr:uid="{68C0074D-4273-4A98-A34D-3837DB44B10A}"/>
    <cellStyle name="Estilo 1 66" xfId="615" xr:uid="{8896E774-81DE-462B-A036-11519AEC20B7}"/>
    <cellStyle name="Estilo 1 67" xfId="616" xr:uid="{A7010EE1-8751-43CC-9430-FD16BF932836}"/>
    <cellStyle name="Estilo 1 68" xfId="617" xr:uid="{C9F82248-18B8-43DC-B471-23C88B47E475}"/>
    <cellStyle name="Estilo 1 69" xfId="618" xr:uid="{EA17B745-F888-4070-B9C1-6D69560C09DE}"/>
    <cellStyle name="Estilo 1 7" xfId="619" xr:uid="{EBA77CD2-0458-464B-9CFD-D7D42F1DCA45}"/>
    <cellStyle name="Estilo 1 7 2" xfId="620" xr:uid="{3EB03F0E-1D8B-49A3-964A-A57C24C34E3A}"/>
    <cellStyle name="Estilo 1 70" xfId="621" xr:uid="{FEEBAC79-79B6-4166-999B-7996104D6DAC}"/>
    <cellStyle name="Estilo 1 71" xfId="622" xr:uid="{1CE5FB37-4D42-4C6A-BE92-4FA5211D8821}"/>
    <cellStyle name="Estilo 1 72" xfId="623" xr:uid="{BAFEF659-9F68-47AB-ACB5-9EBF8B3B40C7}"/>
    <cellStyle name="Estilo 1 73" xfId="624" xr:uid="{8F6D6123-F4DD-40D7-B6E4-F9FC39ABE20B}"/>
    <cellStyle name="Estilo 1 74" xfId="625" xr:uid="{4890B50F-2B0D-420F-8583-E457B1B01234}"/>
    <cellStyle name="Estilo 1 75" xfId="626" xr:uid="{13CC1168-8C72-4BF0-896D-63F83D3F350F}"/>
    <cellStyle name="Estilo 1 76" xfId="627" xr:uid="{890AF880-EF82-4079-8EE2-A42B87D63064}"/>
    <cellStyle name="Estilo 1 77" xfId="628" xr:uid="{A49267E1-8B24-4C43-85B0-476C41E793F6}"/>
    <cellStyle name="Estilo 1 78" xfId="629" xr:uid="{531070F2-1FD6-4BF1-BB2C-FDF95ABBFC2A}"/>
    <cellStyle name="Estilo 1 79" xfId="630" xr:uid="{82551DD1-2A8C-4327-9CE5-566D7763757E}"/>
    <cellStyle name="Estilo 1 8" xfId="631" xr:uid="{6251ED0D-B331-4BBE-8C91-F762BFC73471}"/>
    <cellStyle name="Estilo 1 8 2" xfId="632" xr:uid="{5D20C445-E638-4B3A-9913-17EC2DAE4A7E}"/>
    <cellStyle name="Estilo 1 80" xfId="633" xr:uid="{DB8ABEEC-938B-49A0-A0C6-E89F2D31E3CA}"/>
    <cellStyle name="Estilo 1 81" xfId="634" xr:uid="{CDC064C9-8843-4104-8A96-45381189A0D3}"/>
    <cellStyle name="Estilo 1 82" xfId="635" xr:uid="{7E55117F-66B5-499D-AAAB-A09DCE4FD60B}"/>
    <cellStyle name="Estilo 1 83" xfId="636" xr:uid="{7B3D7D23-DA6D-4281-AE92-62AC3487E440}"/>
    <cellStyle name="Estilo 1 84" xfId="637" xr:uid="{895CC98C-ABC1-44DC-AD9A-973DCA6DAC70}"/>
    <cellStyle name="Estilo 1 85" xfId="638" xr:uid="{537B0407-1534-4FFA-866D-6C3FE3E1755B}"/>
    <cellStyle name="Estilo 1 86" xfId="639" xr:uid="{111EE1D0-964C-4530-A864-5C30E44F9423}"/>
    <cellStyle name="Estilo 1 87" xfId="640" xr:uid="{1D00E069-E81D-48E2-8EBE-EC10465809FB}"/>
    <cellStyle name="Estilo 1 88" xfId="641" xr:uid="{C053A775-EB42-4604-A882-9EC65C677F90}"/>
    <cellStyle name="Estilo 1 89" xfId="642" xr:uid="{2652AF35-0416-44F3-A390-2FFB909A0BA3}"/>
    <cellStyle name="Estilo 1 9" xfId="643" xr:uid="{2D93BDFD-B686-47B4-B964-4AE5D65B74E8}"/>
    <cellStyle name="Estilo 1 9 2" xfId="644" xr:uid="{AB8BB551-FCF0-4895-8BD1-641FB9168A7B}"/>
    <cellStyle name="Estilo 1 90" xfId="645" xr:uid="{2C92CCFB-3AA5-4F7C-B77B-B6561972E713}"/>
    <cellStyle name="Estilo 1 91" xfId="646" xr:uid="{ABA01974-6396-40A4-B642-52A12080C394}"/>
    <cellStyle name="Estilo 1 92" xfId="647" xr:uid="{8EA365AB-70D3-4310-90A2-255407EBC82D}"/>
    <cellStyle name="Estilo 1 93" xfId="648" xr:uid="{AFD0744F-3A93-4C5E-8F6D-162F1E1974C3}"/>
    <cellStyle name="Estilo 1 94" xfId="649" xr:uid="{60B77411-F825-41A3-BB28-D833A7DC318D}"/>
    <cellStyle name="Estilo 1 95" xfId="650" xr:uid="{72E83774-9468-4F98-864F-58ED8E593305}"/>
    <cellStyle name="Estilo 1 96" xfId="651" xr:uid="{7509AF65-D805-4990-821A-5FA8360C9C40}"/>
    <cellStyle name="Estilo 1 97" xfId="652" xr:uid="{D8EF0A1E-FF5E-4D4A-867E-7CC369F49369}"/>
    <cellStyle name="Estilo 1 98" xfId="653" xr:uid="{4C96D226-50DF-466B-BB16-F06A5B3B62F3}"/>
    <cellStyle name="Estilo 1 99" xfId="654" xr:uid="{5146DEC3-D7B1-4430-BC91-27EB40E98FD7}"/>
    <cellStyle name="Euro" xfId="152" xr:uid="{6D13E5B1-A1BD-4271-8F0D-BA74895AF4FE}"/>
    <cellStyle name="Euro 10" xfId="655" xr:uid="{DBC3FB12-6395-4E50-B091-24B34CEE1561}"/>
    <cellStyle name="Euro 11" xfId="656" xr:uid="{DAFA7820-2DF1-43FF-8BCD-6164A9542B24}"/>
    <cellStyle name="Euro 12" xfId="657" xr:uid="{D75F61CD-9D46-4DAB-8782-BE5A0658E856}"/>
    <cellStyle name="Euro 13" xfId="658" xr:uid="{C06BE71F-EFD7-4279-BE2F-E19CD4760B60}"/>
    <cellStyle name="Euro 14" xfId="659" xr:uid="{8990A329-E379-4894-9B5A-FC1D9F15914B}"/>
    <cellStyle name="Euro 15" xfId="660" xr:uid="{6AB810AC-A040-4DE6-93C6-698F3C8738EF}"/>
    <cellStyle name="Euro 16" xfId="661" xr:uid="{F6D6A36E-01F4-4B7C-8EF6-F71ECF3350E6}"/>
    <cellStyle name="Euro 17" xfId="662" xr:uid="{9DD7F7E0-D5C7-4FB3-B6D3-191801B82482}"/>
    <cellStyle name="Euro 18" xfId="663" xr:uid="{13CBD473-91A9-4C7E-8264-F1EEA307F66F}"/>
    <cellStyle name="Euro 19" xfId="664" xr:uid="{42325B26-06E9-482B-92C1-291633FC39CF}"/>
    <cellStyle name="Euro 2" xfId="665" xr:uid="{8350B354-B407-47B8-A829-F064EBDD6A05}"/>
    <cellStyle name="Euro 2 10" xfId="666" xr:uid="{2D0AD16F-9C6E-49A2-B945-6F66795EEB69}"/>
    <cellStyle name="Euro 2 11" xfId="667" xr:uid="{5110C04D-6D9B-48F1-9A7F-BC2D316E79A9}"/>
    <cellStyle name="Euro 2 12" xfId="668" xr:uid="{DA58F3DE-D651-4794-811E-4642441A104B}"/>
    <cellStyle name="Euro 2 13" xfId="669" xr:uid="{07B96C99-6E01-49AA-85A5-0A8CD942583C}"/>
    <cellStyle name="Euro 2 14" xfId="670" xr:uid="{6797C8F7-02AB-4178-A4F9-1BF095F90C7E}"/>
    <cellStyle name="Euro 2 15" xfId="671" xr:uid="{F2EFEAAC-1182-4635-89CF-D9DD91F95D61}"/>
    <cellStyle name="Euro 2 16" xfId="672" xr:uid="{DEF38E6D-B99E-49F3-9BDF-AC40161D3B5E}"/>
    <cellStyle name="Euro 2 17" xfId="673" xr:uid="{73983001-5504-4B3C-B7B8-CCC4FB09D385}"/>
    <cellStyle name="Euro 2 18" xfId="674" xr:uid="{9B82321D-E8EF-4CBC-98B0-9232067B211A}"/>
    <cellStyle name="Euro 2 19" xfId="675" xr:uid="{3704031B-4B66-496D-A511-FAC502087CCF}"/>
    <cellStyle name="Euro 2 2" xfId="676" xr:uid="{5355B670-52A7-4FE8-876C-21D316861D8D}"/>
    <cellStyle name="Euro 2 20" xfId="677" xr:uid="{0902477D-ED65-422B-8F8F-3C945DCB0166}"/>
    <cellStyle name="Euro 2 21" xfId="678" xr:uid="{A17617FD-E474-4456-BE0F-823154EAD898}"/>
    <cellStyle name="Euro 2 22" xfId="679" xr:uid="{F7BB8DCE-AB2D-46DD-8297-330EB1E0007C}"/>
    <cellStyle name="Euro 2 23" xfId="680" xr:uid="{FA346743-45A4-4EB8-B7E1-400E79D10395}"/>
    <cellStyle name="Euro 2 24" xfId="681" xr:uid="{F6588552-28B9-4416-B7E4-B3DDFB1E9B94}"/>
    <cellStyle name="Euro 2 25" xfId="682" xr:uid="{AD8AB4D0-9A78-46E5-B9B4-B2898CC07F8A}"/>
    <cellStyle name="Euro 2 26" xfId="683" xr:uid="{D9BB35DA-DC80-47C2-A864-5D3C5C4FF4A4}"/>
    <cellStyle name="Euro 2 27" xfId="684" xr:uid="{6B201967-D947-4673-AE37-BB790A802BA8}"/>
    <cellStyle name="Euro 2 28" xfId="685" xr:uid="{CED5BA34-B03E-4045-8CDC-1A128BDFD844}"/>
    <cellStyle name="Euro 2 29" xfId="686" xr:uid="{BE2F2512-2303-4696-8C9C-7131346A9238}"/>
    <cellStyle name="Euro 2 3" xfId="687" xr:uid="{EB1A3741-13E8-4518-A27D-9C18BE08756E}"/>
    <cellStyle name="Euro 2 30" xfId="688" xr:uid="{7D504313-0466-4C30-8DA7-B55F03335158}"/>
    <cellStyle name="Euro 2 31" xfId="689" xr:uid="{A6B19B9D-8BC3-4C13-8AE2-776CED4B8B0C}"/>
    <cellStyle name="Euro 2 32" xfId="690" xr:uid="{A1878D62-1B51-4051-A974-7FF4973BDB5E}"/>
    <cellStyle name="Euro 2 33" xfId="691" xr:uid="{3E8BB4CF-4EF0-49F7-9A5E-3F92129AD917}"/>
    <cellStyle name="Euro 2 34" xfId="692" xr:uid="{CF5A76B4-E65F-46ED-B588-E190111948B9}"/>
    <cellStyle name="Euro 2 35" xfId="693" xr:uid="{90310D27-F67C-4BEA-89E7-3341B551FB41}"/>
    <cellStyle name="Euro 2 36" xfId="694" xr:uid="{0FE71F94-D446-490F-90C5-CC9611017C50}"/>
    <cellStyle name="Euro 2 37" xfId="695" xr:uid="{4CC268DB-0C09-49C6-833D-B1C6497E5109}"/>
    <cellStyle name="Euro 2 38" xfId="696" xr:uid="{C4AC4143-F229-43EF-9DB5-7F3B32FC5D77}"/>
    <cellStyle name="Euro 2 39" xfId="697" xr:uid="{FAF78082-3CBF-455F-A3E9-086612B15486}"/>
    <cellStyle name="Euro 2 4" xfId="698" xr:uid="{AB6F6646-1DFA-4BAB-98E2-B97DA48FCF68}"/>
    <cellStyle name="Euro 2 40" xfId="699" xr:uid="{C7512C03-D12F-4E25-8611-D41002E7B72D}"/>
    <cellStyle name="Euro 2 41" xfId="700" xr:uid="{DD8919A1-3079-4A68-B39D-D45DB3182CC0}"/>
    <cellStyle name="Euro 2 42" xfId="701" xr:uid="{E72756EC-EE13-49AA-84DB-8AF18C769217}"/>
    <cellStyle name="Euro 2 43" xfId="702" xr:uid="{BD39EE04-B701-42CE-8035-557652385E7F}"/>
    <cellStyle name="Euro 2 44" xfId="703" xr:uid="{4F127B7E-0B1F-46AD-9ACC-E28995D56682}"/>
    <cellStyle name="Euro 2 45" xfId="704" xr:uid="{623488AB-0A40-45CF-B7AE-90A672755FC7}"/>
    <cellStyle name="Euro 2 46" xfId="705" xr:uid="{8035A099-1CE4-4621-A13F-963556E0738B}"/>
    <cellStyle name="Euro 2 47" xfId="706" xr:uid="{829668ED-D004-4484-98B6-48544EB2900B}"/>
    <cellStyle name="Euro 2 48" xfId="707" xr:uid="{ADC15FFF-F9BD-44FB-B29E-3553C26A9AFA}"/>
    <cellStyle name="Euro 2 49" xfId="708" xr:uid="{7BEA969A-BF2E-49F9-8783-E2D6CA5B9111}"/>
    <cellStyle name="Euro 2 5" xfId="709" xr:uid="{E75CDE45-DC9F-4C77-A51C-1CF50C171B06}"/>
    <cellStyle name="Euro 2 50" xfId="710" xr:uid="{8FF86CAC-C609-4283-8BE5-73A5A65F95E7}"/>
    <cellStyle name="Euro 2 51" xfId="711" xr:uid="{041AA028-20E6-4ADF-842B-7C55E00AD3E9}"/>
    <cellStyle name="Euro 2 52" xfId="712" xr:uid="{33D9A04C-654A-48AF-965A-2D0258251F88}"/>
    <cellStyle name="Euro 2 53" xfId="713" xr:uid="{F8427CD2-A570-4BD4-B216-EF2E2373F3AA}"/>
    <cellStyle name="Euro 2 54" xfId="714" xr:uid="{0D983A2B-6EA4-4F30-A93B-CA7870B77C86}"/>
    <cellStyle name="Euro 2 55" xfId="715" xr:uid="{B2F15873-7A9C-4FC8-BEB7-A2555EF7FBC3}"/>
    <cellStyle name="Euro 2 56" xfId="716" xr:uid="{BA3A96D2-E36A-441B-8BC4-37564F14041C}"/>
    <cellStyle name="Euro 2 57" xfId="717" xr:uid="{17604679-0D74-4975-AB3F-806B35665672}"/>
    <cellStyle name="Euro 2 58" xfId="718" xr:uid="{BA96BEF3-7E9D-4304-82F0-1D66997EC2DF}"/>
    <cellStyle name="Euro 2 59" xfId="719" xr:uid="{68C43EC4-75BD-4F2A-8EA4-72E81CB1EA5C}"/>
    <cellStyle name="Euro 2 6" xfId="720" xr:uid="{BB3C3E86-232D-4B2B-8C00-7FBB8757290C}"/>
    <cellStyle name="Euro 2 60" xfId="721" xr:uid="{CA67C5D3-AAE7-4BBB-BB9B-DF72242E0F05}"/>
    <cellStyle name="Euro 2 61" xfId="722" xr:uid="{A9407621-D545-41C0-A8DD-B646745782C9}"/>
    <cellStyle name="Euro 2 62" xfId="723" xr:uid="{8C2457AE-F52C-4F16-9B59-E9E941C145A7}"/>
    <cellStyle name="Euro 2 63" xfId="724" xr:uid="{75BE0CEC-DBBA-4037-B9B3-B4000CC04BA5}"/>
    <cellStyle name="Euro 2 64" xfId="725" xr:uid="{F62A6659-FAB2-4CB8-96CD-EA910B6460F1}"/>
    <cellStyle name="Euro 2 65" xfId="726" xr:uid="{1AC7175B-0B5B-4464-83DB-564C8EADCFA3}"/>
    <cellStyle name="Euro 2 7" xfId="727" xr:uid="{F25DAEFD-BA26-4F11-BB80-D0A20DC67B2A}"/>
    <cellStyle name="Euro 2 8" xfId="728" xr:uid="{F2225854-E94E-459D-A09D-C291033022D7}"/>
    <cellStyle name="Euro 2 9" xfId="729" xr:uid="{1CA1E398-3131-4D88-8687-3D05902BFD25}"/>
    <cellStyle name="Euro 20" xfId="730" xr:uid="{6E5E5AF2-ED93-4649-B945-D1583139AEBF}"/>
    <cellStyle name="Euro 21" xfId="731" xr:uid="{45155849-B824-417A-BAF1-0F9F2C64567E}"/>
    <cellStyle name="Euro 22" xfId="732" xr:uid="{2A739214-8B15-4091-AA7D-21293A4CC239}"/>
    <cellStyle name="Euro 23" xfId="733" xr:uid="{2B514AA6-6BDD-4553-BE0B-C5A3272F8B45}"/>
    <cellStyle name="Euro 24" xfId="734" xr:uid="{CBBA6639-D0B0-4172-9E1C-ABB890218119}"/>
    <cellStyle name="Euro 25" xfId="735" xr:uid="{89D4AB67-1176-4DCA-AE06-9F087CF96561}"/>
    <cellStyle name="Euro 26" xfId="736" xr:uid="{93D6C3EE-2531-4AA6-B93D-63A62C6AAFA8}"/>
    <cellStyle name="Euro 27" xfId="737" xr:uid="{D7DAB4D2-7AED-4232-B047-816887D10DCE}"/>
    <cellStyle name="Euro 28" xfId="738" xr:uid="{F6E69B1D-285E-4847-A419-6FABE9C061E0}"/>
    <cellStyle name="Euro 29" xfId="739" xr:uid="{C5ACA9A2-E1C3-4D5E-8636-A7050EE6C1D6}"/>
    <cellStyle name="Euro 3" xfId="740" xr:uid="{3E8CF995-D873-4576-A04E-8F78BB1DE31D}"/>
    <cellStyle name="Euro 3 2" xfId="741" xr:uid="{C0386F69-713A-4B86-B255-6BA5D3FF6CBD}"/>
    <cellStyle name="Euro 3 3" xfId="742" xr:uid="{E79E3E69-5B55-47EC-8AF9-8D815BE7FA8E}"/>
    <cellStyle name="Euro 3 4" xfId="743" xr:uid="{711CDE5F-DE37-4471-AD18-9D62A4E060E5}"/>
    <cellStyle name="Euro 30" xfId="744" xr:uid="{2470A519-4C0B-4ADB-A6E3-C591A1EB551B}"/>
    <cellStyle name="Euro 31" xfId="745" xr:uid="{44D65FB2-E3FE-4344-9A97-EC87B5401EF8}"/>
    <cellStyle name="Euro 32" xfId="746" xr:uid="{56BBC36F-3B33-4B02-BA4E-4181C1697DFA}"/>
    <cellStyle name="Euro 33" xfId="747" xr:uid="{6EC6A363-73AC-41EC-976A-7DBDC5E67D5B}"/>
    <cellStyle name="Euro 34" xfId="748" xr:uid="{1BF42578-FB2F-474C-84CC-ED0823FE492E}"/>
    <cellStyle name="Euro 35" xfId="749" xr:uid="{030E7428-6C7B-4021-AE72-F1348F443CC1}"/>
    <cellStyle name="Euro 4" xfId="750" xr:uid="{DABD03DF-925A-4EC8-9E94-78887C0012E6}"/>
    <cellStyle name="Euro 5" xfId="751" xr:uid="{C6570814-D826-409B-AB77-6E5728328BDA}"/>
    <cellStyle name="Euro 6" xfId="752" xr:uid="{01199F2C-FD1F-465B-AAF1-911E9690D4C2}"/>
    <cellStyle name="Euro 7" xfId="753" xr:uid="{4D808247-6AFA-43FC-B4C3-7A43C1261075}"/>
    <cellStyle name="Euro 8" xfId="754" xr:uid="{B32EE65E-A44D-4C86-9ED0-6C7F12F00901}"/>
    <cellStyle name="Euro 9" xfId="755" xr:uid="{2ED5F4D5-05EC-4A59-A1E2-AF84696E1D87}"/>
    <cellStyle name="Explanatory Text" xfId="756" xr:uid="{08075B97-0DA5-4EBB-9850-CE8E0BDE364B}"/>
    <cellStyle name="Heading 1" xfId="757" xr:uid="{BFA39281-8340-4F34-90E9-3E8C8717DA94}"/>
    <cellStyle name="Heading 2" xfId="758" xr:uid="{B696EC35-5604-466D-B751-71385455D278}"/>
    <cellStyle name="Heading 3" xfId="759"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8" xr:uid="{34B9E18C-9BD2-4251-A47F-8D34F4A7FDE3}"/>
    <cellStyle name="Millares [0] 2 3" xfId="315" xr:uid="{E44FBD92-077F-49FE-A675-12C8DE1F1134}"/>
    <cellStyle name="Millares [0] 2 3 2" xfId="2347"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2" xr:uid="{5DB4DDA0-9072-4B9C-8648-DA3E937813AE}"/>
    <cellStyle name="Millares [0] 3" xfId="387" xr:uid="{98009BBD-674B-4727-82CE-6EEEA5758080}"/>
    <cellStyle name="Millares [0] 3 2" xfId="399" xr:uid="{BD74335A-BBF9-43B9-AD8C-7C159408E077}"/>
    <cellStyle name="Millares [0] 3 3" xfId="763" xr:uid="{A57A1271-9128-43AA-9AD7-BB8E1039F289}"/>
    <cellStyle name="Millares [0] 4" xfId="761" xr:uid="{38165B4C-4368-4D0E-AC62-70C57F9D252A}"/>
    <cellStyle name="Millares [0] 4 2" xfId="2285" xr:uid="{AFC9B894-D676-45D8-A252-D094A88D3F1D}"/>
    <cellStyle name="Millares [0] 5" xfId="2273" xr:uid="{1227AA93-E599-4B83-9075-B38A0DD274E2}"/>
    <cellStyle name="Millares [0] 6" xfId="415" xr:uid="{4298BDA0-27CF-4784-90E4-8B4066E9DDF0}"/>
    <cellStyle name="Millares 10" xfId="242" xr:uid="{96C36E2B-3326-46D6-9078-E1EBBCC66CE6}"/>
    <cellStyle name="Millares 10 2" xfId="765" xr:uid="{6AD924F4-ED9E-443E-8FA9-DD0DA5940D54}"/>
    <cellStyle name="Millares 10 3" xfId="766" xr:uid="{9358816D-3870-42B0-AE72-D2DFDA9ADF7C}"/>
    <cellStyle name="Millares 10 3 2" xfId="2278" xr:uid="{075637EE-0F9E-442E-9DB3-80145AC7C070}"/>
    <cellStyle name="Millares 10 4" xfId="764" xr:uid="{3292BF2B-681F-463B-86B5-0F8AAA07513C}"/>
    <cellStyle name="Millares 11" xfId="241" xr:uid="{11C878C0-65BB-464A-9B42-E220420F6AC4}"/>
    <cellStyle name="Millares 11 2" xfId="768" xr:uid="{EE695C63-224C-477E-9B5B-54155E084645}"/>
    <cellStyle name="Millares 11 3" xfId="767" xr:uid="{12BFB19A-F4B9-4A27-9807-AE40E20CFF6D}"/>
    <cellStyle name="Millares 12" xfId="243" xr:uid="{40FA5247-74A1-4834-8409-C6D463B0D1A7}"/>
    <cellStyle name="Millares 12 2" xfId="770" xr:uid="{CD7D8FF3-C9FC-4344-B0AD-240DA10D67BD}"/>
    <cellStyle name="Millares 12 3" xfId="769" xr:uid="{4F54D363-BC78-4EBD-89CE-58A9DB276D6D}"/>
    <cellStyle name="Millares 13" xfId="244" xr:uid="{E414A404-B8FF-4E1E-A48C-D786FEAD792B}"/>
    <cellStyle name="Millares 13 2" xfId="772" xr:uid="{466123F2-6E4B-48A8-902F-8954933D867B}"/>
    <cellStyle name="Millares 13 3" xfId="773" xr:uid="{2C7FA57A-1C21-476E-B607-335E52B214FB}"/>
    <cellStyle name="Millares 13 4" xfId="771" xr:uid="{BBA1780E-C299-4294-8B4B-6D2F8EF9506D}"/>
    <cellStyle name="Millares 14" xfId="245" xr:uid="{2F8E9126-AC66-448C-B05E-0575B8D60F68}"/>
    <cellStyle name="Millares 14 2" xfId="775" xr:uid="{C7AA97D2-1BBA-4394-8FBC-8F296430260B}"/>
    <cellStyle name="Millares 14 3" xfId="776" xr:uid="{FB37DD36-AB47-40E3-8637-915891CBF2FC}"/>
    <cellStyle name="Millares 14 4" xfId="774" xr:uid="{8DCA5713-7433-423D-A3B9-548270E680EB}"/>
    <cellStyle name="Millares 15" xfId="246" xr:uid="{89042489-7B1A-4A93-B823-0CF63841244E}"/>
    <cellStyle name="Millares 15 2" xfId="778" xr:uid="{696836FD-08D0-42FF-8EB0-4213DCB19237}"/>
    <cellStyle name="Millares 15 3" xfId="777" xr:uid="{16CC0532-D5B0-4BCB-9CC2-8057CBA91D39}"/>
    <cellStyle name="Millares 16" xfId="247" xr:uid="{DB525A6C-C80A-43A1-B4CB-90C62FC48863}"/>
    <cellStyle name="Millares 16 2" xfId="780" xr:uid="{092CE1BC-88D3-460A-B835-E3B6907628AD}"/>
    <cellStyle name="Millares 16 3" xfId="779" xr:uid="{F737B100-183F-4886-82D7-28D9B4B25C00}"/>
    <cellStyle name="Millares 17" xfId="248" xr:uid="{3E815C7B-C487-4947-B7B7-42A0663BEC43}"/>
    <cellStyle name="Millares 17 2" xfId="782" xr:uid="{D18C9287-4799-4B0E-9B73-AD29209BF35A}"/>
    <cellStyle name="Millares 17 3" xfId="781" xr:uid="{EC5EB671-7CEE-462C-B7EE-A04D6C80BBEE}"/>
    <cellStyle name="Millares 18" xfId="249" xr:uid="{2619E7B7-7EE9-44F5-B0B9-A04744CF8FEB}"/>
    <cellStyle name="Millares 18 2" xfId="784" xr:uid="{DCD417B7-3DA7-4E7B-BCEF-95C187D93C59}"/>
    <cellStyle name="Millares 18 3" xfId="783" xr:uid="{C2ABFB15-D057-435B-A630-75A0074FFBD1}"/>
    <cellStyle name="Millares 19" xfId="250" xr:uid="{AFFB92AA-10C7-4F3B-A927-21CAC014C046}"/>
    <cellStyle name="Millares 19 2" xfId="786" xr:uid="{547F1587-0EF5-439B-B720-270653E8F404}"/>
    <cellStyle name="Millares 19 3" xfId="785" xr:uid="{E307D195-6CF7-4D63-9689-9FE90665FF03}"/>
    <cellStyle name="Millares 2" xfId="6" xr:uid="{00000000-0005-0000-0000-000002000000}"/>
    <cellStyle name="Millares 2 10" xfId="788" xr:uid="{3F300615-96BC-40EF-964A-940E5FE72190}"/>
    <cellStyle name="Millares 2 11" xfId="789" xr:uid="{0D788564-27DC-435F-849D-37785A1686BE}"/>
    <cellStyle name="Millares 2 12" xfId="790" xr:uid="{E4357BB8-805C-4156-9C9B-9A93CF858B05}"/>
    <cellStyle name="Millares 2 12 2" xfId="791" xr:uid="{69B22ADB-EC50-4243-82FC-35C36FE79E4D}"/>
    <cellStyle name="Millares 2 13" xfId="792" xr:uid="{1009FFC4-9142-4E20-BE21-E05779DFA531}"/>
    <cellStyle name="Millares 2 14" xfId="793" xr:uid="{B452D9FF-0273-4DAF-9255-4398208E61D4}"/>
    <cellStyle name="Millares 2 15" xfId="794" xr:uid="{DC287EB3-1CC4-48B1-9819-3C432430ACB5}"/>
    <cellStyle name="Millares 2 16" xfId="795" xr:uid="{C5D11853-0F14-4FCE-ABFE-989718015792}"/>
    <cellStyle name="Millares 2 17" xfId="796" xr:uid="{84CE7050-6971-47A7-B858-9AD97FA008CD}"/>
    <cellStyle name="Millares 2 18" xfId="797" xr:uid="{348A0E62-D6B9-4D85-ABC0-C8B3D575DC67}"/>
    <cellStyle name="Millares 2 19" xfId="798"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1" xr:uid="{A7AFE42C-6114-48D7-81ED-E611EDC2FDA1}"/>
    <cellStyle name="Millares 2 2 2 3" xfId="800" xr:uid="{0579E422-019D-4357-8AD3-B09D29657391}"/>
    <cellStyle name="Millares 2 2 3" xfId="334" xr:uid="{4607E22F-A08F-4935-93AA-BD76675C027A}"/>
    <cellStyle name="Millares 2 2 3 2" xfId="802" xr:uid="{AEF68305-B882-4FA5-A063-4B4726CD628F}"/>
    <cellStyle name="Millares 2 2 4" xfId="303" xr:uid="{DDFC13E8-85D6-43BE-BD7C-9E1E5A15FA31}"/>
    <cellStyle name="Millares 2 2 4 2" xfId="2346" xr:uid="{4E02E2CF-3858-469A-A50C-85AC521BFA4C}"/>
    <cellStyle name="Millares 2 2 5" xfId="406" xr:uid="{A580D44B-5148-4129-BB97-5B9E143C1249}"/>
    <cellStyle name="Millares 2 2 6" xfId="799" xr:uid="{2BA2C4B1-1B96-4C17-B22E-A9751836D171}"/>
    <cellStyle name="Millares 2 20" xfId="803" xr:uid="{B920E5E9-7EF0-47F7-9B31-B5EE31463974}"/>
    <cellStyle name="Millares 2 21" xfId="804" xr:uid="{D00CCA66-2595-4E21-84AD-D423ADEB76B5}"/>
    <cellStyle name="Millares 2 22" xfId="805" xr:uid="{424479D6-5B2B-41CE-881E-E70EC2316654}"/>
    <cellStyle name="Millares 2 23" xfId="806" xr:uid="{72707A39-23C1-4C09-8A49-A7BA0966FF5B}"/>
    <cellStyle name="Millares 2 24" xfId="807" xr:uid="{548A6309-E010-4DAF-A744-667F106A888D}"/>
    <cellStyle name="Millares 2 25" xfId="808" xr:uid="{BAA6A123-6444-4807-A78E-1683D402051F}"/>
    <cellStyle name="Millares 2 26" xfId="809" xr:uid="{5A2A91B0-538A-4820-ADD5-960CACFE5E4A}"/>
    <cellStyle name="Millares 2 27" xfId="810" xr:uid="{7F32F0AD-792B-4AF1-8A19-16315F9F46B8}"/>
    <cellStyle name="Millares 2 28" xfId="811" xr:uid="{6A1B2381-EC96-49AB-8CA3-33B6B81C7625}"/>
    <cellStyle name="Millares 2 29" xfId="812"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3" xr:uid="{8F11DC48-E100-4C90-9217-51285DF98159}"/>
    <cellStyle name="Millares 2 30" xfId="814" xr:uid="{E87993AD-5C8C-44F9-96DD-7A2F4EDD5CFD}"/>
    <cellStyle name="Millares 2 31" xfId="815" xr:uid="{0F4B5B2D-BA1A-437A-B476-B0625899087B}"/>
    <cellStyle name="Millares 2 32" xfId="816" xr:uid="{B48F9655-8C39-4097-9BFB-2B76C4BCA3E4}"/>
    <cellStyle name="Millares 2 33" xfId="817" xr:uid="{20B9B47D-E335-420E-81E8-F055F67762EA}"/>
    <cellStyle name="Millares 2 34" xfId="818" xr:uid="{8B027250-B5F0-4FBF-A9C8-692570D03EC0}"/>
    <cellStyle name="Millares 2 35" xfId="819" xr:uid="{8DF96EC3-E2BD-4AC8-A66F-DC673BA4E932}"/>
    <cellStyle name="Millares 2 36" xfId="820" xr:uid="{46540845-A326-47B1-90F6-9413E186A1FF}"/>
    <cellStyle name="Millares 2 37" xfId="821" xr:uid="{2DA4AF66-32D4-4FF3-8775-2F01B12C73A4}"/>
    <cellStyle name="Millares 2 38" xfId="822" xr:uid="{5C4EDACD-CDC3-4C7E-8A8C-4ADAC1946E54}"/>
    <cellStyle name="Millares 2 39" xfId="823" xr:uid="{0F243FA6-48DE-4EA1-8540-1BFE967BCD6C}"/>
    <cellStyle name="Millares 2 4" xfId="329" xr:uid="{A56AE102-3403-4044-A4B3-1789067FBDEF}"/>
    <cellStyle name="Millares 2 4 2" xfId="824" xr:uid="{C4A2F590-12F5-4C04-93CB-163C9209F3ED}"/>
    <cellStyle name="Millares 2 40" xfId="825" xr:uid="{4C74FDEF-A8E7-4633-B17D-EECC4E4C587C}"/>
    <cellStyle name="Millares 2 41" xfId="826" xr:uid="{7A88D382-6060-40DC-92CE-0C922C25712E}"/>
    <cellStyle name="Millares 2 42" xfId="827" xr:uid="{C7CE5E15-4647-48DD-A73A-D5791355C90B}"/>
    <cellStyle name="Millares 2 43" xfId="828" xr:uid="{D6C4E630-64D0-46B5-8E7F-F60E9932D22C}"/>
    <cellStyle name="Millares 2 44" xfId="231" xr:uid="{0A9B6809-0098-44D9-AFCD-020F635B5827}"/>
    <cellStyle name="Millares 2 45" xfId="829" xr:uid="{9D43BD69-9A88-48CC-AFA4-E6504A0A4FF2}"/>
    <cellStyle name="Millares 2 46" xfId="830" xr:uid="{FB0DBEDB-773F-4649-84D6-07B82F644094}"/>
    <cellStyle name="Millares 2 47" xfId="831" xr:uid="{4BD50369-8A56-46DC-9AF4-6CF16D9AF0E1}"/>
    <cellStyle name="Millares 2 48" xfId="832" xr:uid="{97E2A369-7AFD-471A-A8FA-8144C7A9121D}"/>
    <cellStyle name="Millares 2 49" xfId="833" xr:uid="{E74C8A0F-C227-4660-B3DA-B9F59CE01E01}"/>
    <cellStyle name="Millares 2 5" xfId="298" xr:uid="{FE36F9BF-877E-4657-84DC-5A4520E0BED9}"/>
    <cellStyle name="Millares 2 5 2" xfId="834" xr:uid="{143E7B9A-24DF-4051-B7D6-D06B6063E956}"/>
    <cellStyle name="Millares 2 50" xfId="835" xr:uid="{1DAD135A-3F61-4467-B606-D8DF56C61C4F}"/>
    <cellStyle name="Millares 2 51" xfId="836" xr:uid="{A50FF59A-A466-49EA-93DB-4B10DA6CFAA3}"/>
    <cellStyle name="Millares 2 52" xfId="837" xr:uid="{58E3C3CB-CF2C-4B67-A302-7ADFCE807775}"/>
    <cellStyle name="Millares 2 53" xfId="838" xr:uid="{C1BF74D0-C815-417B-B80C-2FA454655590}"/>
    <cellStyle name="Millares 2 54" xfId="839" xr:uid="{1C9FBE38-008B-47CE-9B91-624DBD0D0D40}"/>
    <cellStyle name="Millares 2 55" xfId="840" xr:uid="{72952691-7934-4320-BE72-5A3591377FF8}"/>
    <cellStyle name="Millares 2 56" xfId="841" xr:uid="{CDCDE957-4C08-4E45-9243-50A9FDBB4399}"/>
    <cellStyle name="Millares 2 57" xfId="842" xr:uid="{09826A15-9DC3-433F-ACB2-5B7A70DD69BF}"/>
    <cellStyle name="Millares 2 58" xfId="843" xr:uid="{2A0B0D3D-24A1-4C90-A8D3-66820E712449}"/>
    <cellStyle name="Millares 2 59" xfId="844" xr:uid="{C9E751F4-BA29-4DFA-BABD-E2056D5D0B99}"/>
    <cellStyle name="Millares 2 6" xfId="353" xr:uid="{6B5F3829-BDC2-4114-8521-C39A3FEEE29F}"/>
    <cellStyle name="Millares 2 6 2" xfId="845" xr:uid="{EAFAFBA6-F966-4B57-9150-1816FF0169E6}"/>
    <cellStyle name="Millares 2 60" xfId="846" xr:uid="{9DC8F02A-F5AB-4990-AE48-562CF97E3080}"/>
    <cellStyle name="Millares 2 61" xfId="847" xr:uid="{E757E83A-4D5B-4119-A193-373574333BAD}"/>
    <cellStyle name="Millares 2 62" xfId="848" xr:uid="{4C0EAE4D-B5E9-466A-9834-3762F2E80EA8}"/>
    <cellStyle name="Millares 2 63" xfId="849" xr:uid="{E5DFBB95-0561-482C-86A7-3362A4682790}"/>
    <cellStyle name="Millares 2 64" xfId="850" xr:uid="{52F5FA7F-97A5-4D4F-9522-2BE9F14DD5A0}"/>
    <cellStyle name="Millares 2 65" xfId="851" xr:uid="{D80A0AEA-78F1-48B5-A5A9-3A26A68C671C}"/>
    <cellStyle name="Millares 2 66" xfId="852" xr:uid="{EBE734FF-D0D4-446A-9690-646A7DE0A630}"/>
    <cellStyle name="Millares 2 67" xfId="853" xr:uid="{BEF56B78-A952-4D81-B5D3-FA0924CF635F}"/>
    <cellStyle name="Millares 2 68" xfId="854" xr:uid="{C03A0DA0-A6EC-4221-A3C0-806CA056C2F4}"/>
    <cellStyle name="Millares 2 69" xfId="855" xr:uid="{DD8B0F83-0B0D-4498-AE93-A5583F2E0B54}"/>
    <cellStyle name="Millares 2 7" xfId="382" xr:uid="{108119FA-A549-49A1-A450-B42817D80278}"/>
    <cellStyle name="Millares 2 7 2" xfId="856" xr:uid="{620851E7-5688-4BE4-86FE-44CC60B88FC6}"/>
    <cellStyle name="Millares 2 70" xfId="857" xr:uid="{74AC7428-EE9B-48FB-8522-0CEFF0253C88}"/>
    <cellStyle name="Millares 2 71" xfId="858" xr:uid="{97FE72EC-B638-4D75-A16F-2B9A76A47251}"/>
    <cellStyle name="Millares 2 72" xfId="859" xr:uid="{BA4BE3BC-B11E-431D-BCE6-B81335127F09}"/>
    <cellStyle name="Millares 2 73" xfId="860" xr:uid="{51FE8D14-726A-4BC0-8B35-6C82C647B746}"/>
    <cellStyle name="Millares 2 74" xfId="861" xr:uid="{3D20E8BD-3C6C-4601-9F35-FA232F7DA201}"/>
    <cellStyle name="Millares 2 75" xfId="423" xr:uid="{285B9FC7-A955-42C4-B142-D702CB743100}"/>
    <cellStyle name="Millares 2 76" xfId="862" xr:uid="{C6CC1884-4793-4332-BC8C-1725A4C5B25A}"/>
    <cellStyle name="Millares 2 77" xfId="787" xr:uid="{8877B5B0-7FB3-4882-A307-366ABC60AE17}"/>
    <cellStyle name="Millares 2 77 2" xfId="2286" xr:uid="{E07A1E23-11D2-4ED1-8F92-613CD064A01F}"/>
    <cellStyle name="Millares 2 8" xfId="392" xr:uid="{DB9A74B3-55F7-4CD3-8073-72DD61B71424}"/>
    <cellStyle name="Millares 2 8 2" xfId="863" xr:uid="{4B49EB71-227B-4F66-84F5-3FDF09DAF097}"/>
    <cellStyle name="Millares 2 9" xfId="864" xr:uid="{C1026C5A-4189-4A26-AF94-38C7D5BFE1D0}"/>
    <cellStyle name="Millares 20" xfId="251" xr:uid="{B308A084-08B9-4711-8D16-41D55DE5C772}"/>
    <cellStyle name="Millares 20 2" xfId="866" xr:uid="{CB78B918-C3B5-4191-8E25-94E396EA3012}"/>
    <cellStyle name="Millares 20 3" xfId="865" xr:uid="{1E2319CE-AA3D-4A96-AB7A-212775DBAF0A}"/>
    <cellStyle name="Millares 21" xfId="253" xr:uid="{70223D41-211D-4180-AB25-A113324EEE28}"/>
    <cellStyle name="Millares 21 2" xfId="868" xr:uid="{3F0E6A80-2551-46FB-92A4-9B8FA546221B}"/>
    <cellStyle name="Millares 21 3" xfId="867" xr:uid="{D1156CA3-407E-467E-B024-23CADAEA975E}"/>
    <cellStyle name="Millares 22" xfId="252" xr:uid="{A6D3107D-D98E-454E-B517-DB5F325A91E0}"/>
    <cellStyle name="Millares 22 2" xfId="870" xr:uid="{905A0727-D2BA-4CE5-BFAC-1235D35D3962}"/>
    <cellStyle name="Millares 22 3" xfId="869" xr:uid="{0E53DE37-83B6-4DEB-B933-5975F6A6F1AC}"/>
    <cellStyle name="Millares 23" xfId="254" xr:uid="{C727C689-AEF9-415B-99A0-7FDC0ED2B59A}"/>
    <cellStyle name="Millares 23 2" xfId="871" xr:uid="{B9D09C61-B00B-4998-8A6C-F2774D65CEDE}"/>
    <cellStyle name="Millares 24" xfId="256" xr:uid="{53688480-A9DF-4E84-B7A2-80CAF45830AD}"/>
    <cellStyle name="Millares 24 2" xfId="872" xr:uid="{1B154E09-C262-42DC-80A5-F44232FC1E29}"/>
    <cellStyle name="Millares 25" xfId="255" xr:uid="{89AFA956-D3EA-4912-B370-A5E3D13606CD}"/>
    <cellStyle name="Millares 25 2" xfId="873" xr:uid="{AF032CBE-50D8-4917-8490-D0E417465B81}"/>
    <cellStyle name="Millares 26" xfId="257" xr:uid="{119EB8C8-7BCC-424C-A303-A2C5866F402B}"/>
    <cellStyle name="Millares 26 2" xfId="874" xr:uid="{162C1347-FE16-4F90-9263-AFD45947A5A5}"/>
    <cellStyle name="Millares 27" xfId="258" xr:uid="{CF090163-93C4-4F7C-85A4-36271A95462A}"/>
    <cellStyle name="Millares 27 2" xfId="875" xr:uid="{15EA5371-5DB9-4560-9C46-3699DE037C89}"/>
    <cellStyle name="Millares 28" xfId="259" xr:uid="{F872A3ED-7011-453A-9C51-1C856B06CF41}"/>
    <cellStyle name="Millares 28 2" xfId="876" xr:uid="{7E5A68C5-A964-470A-800F-BC1E467B2FAF}"/>
    <cellStyle name="Millares 29" xfId="260" xr:uid="{3164519C-BF0F-49FE-B466-1C86C5C9FEDA}"/>
    <cellStyle name="Millares 29 2" xfId="877" xr:uid="{1150702C-0987-4D0E-A36F-0A51EF31FBB0}"/>
    <cellStyle name="Millares 3" xfId="7" xr:uid="{00000000-0005-0000-0000-000004000000}"/>
    <cellStyle name="Millares 3 10" xfId="879" xr:uid="{8A214FD6-D4AD-44DC-B99D-8843C3EB7069}"/>
    <cellStyle name="Millares 3 11" xfId="880" xr:uid="{7C63CA7D-698F-43E6-957B-254028F8DF16}"/>
    <cellStyle name="Millares 3 12" xfId="881" xr:uid="{18E84E76-4B8E-4B19-A166-3F6C7AA22716}"/>
    <cellStyle name="Millares 3 13" xfId="882" xr:uid="{C1FC684E-830B-4E4B-B59F-EAFF961EEAAC}"/>
    <cellStyle name="Millares 3 14" xfId="883" xr:uid="{A173E950-930E-4AF2-B921-DDC20540DA3A}"/>
    <cellStyle name="Millares 3 15" xfId="884" xr:uid="{B41C5C4A-077B-44D3-B167-DFEDBB0AB4A7}"/>
    <cellStyle name="Millares 3 16" xfId="885" xr:uid="{4305B05E-2025-44D3-86C3-89BCF72498FC}"/>
    <cellStyle name="Millares 3 17" xfId="886" xr:uid="{9A31AAEF-B972-48D4-BEC0-FA21B8A4D075}"/>
    <cellStyle name="Millares 3 18" xfId="887" xr:uid="{31248B4D-593B-4A96-80F8-292A0F635013}"/>
    <cellStyle name="Millares 3 19" xfId="888" xr:uid="{6B145DAE-01EB-4CBD-A8E1-10752E515C34}"/>
    <cellStyle name="Millares 3 2" xfId="16" xr:uid="{DAE5A5B7-FE77-4022-BE1D-6484EA435339}"/>
    <cellStyle name="Millares 3 2 2" xfId="889" xr:uid="{4F6D3E02-2C5A-448B-8D77-0193BEBF8374}"/>
    <cellStyle name="Millares 3 20" xfId="890" xr:uid="{CD3D973C-25C5-4F54-AEFA-7A42DBDA72A7}"/>
    <cellStyle name="Millares 3 21" xfId="891" xr:uid="{48D28148-1363-40FB-AB32-4589E46638C8}"/>
    <cellStyle name="Millares 3 22" xfId="892" xr:uid="{C60F6DD8-DA46-4FCB-BB8B-BD2A9D533706}"/>
    <cellStyle name="Millares 3 23" xfId="893" xr:uid="{BF16AB7E-A5C2-4BDE-B33A-33953ED33D59}"/>
    <cellStyle name="Millares 3 24" xfId="894" xr:uid="{0C15E0CA-17F6-44E7-92FE-833C0BB00AB8}"/>
    <cellStyle name="Millares 3 25" xfId="895" xr:uid="{92AD629C-6906-498B-B419-C39BDF1C4B1E}"/>
    <cellStyle name="Millares 3 26" xfId="896" xr:uid="{CB865F6F-05E3-43C6-9DEB-E44DDDEF5C9D}"/>
    <cellStyle name="Millares 3 27" xfId="897" xr:uid="{2CCADD3B-8996-470E-B292-470979C683D8}"/>
    <cellStyle name="Millares 3 28" xfId="898" xr:uid="{7A7846B6-EC4E-4E8F-88A6-313A3D541C84}"/>
    <cellStyle name="Millares 3 29" xfId="899" xr:uid="{54A9F714-232D-4838-AC82-BA0CBB1B06C7}"/>
    <cellStyle name="Millares 3 3" xfId="235" xr:uid="{FE111247-C462-4F7F-8408-372896EE6B4F}"/>
    <cellStyle name="Millares 3 3 2" xfId="900" xr:uid="{FF2C91D0-B3E4-4201-9638-A215C321E081}"/>
    <cellStyle name="Millares 3 30" xfId="901" xr:uid="{AC5DDA8A-8A71-492C-922A-ADA254F244A9}"/>
    <cellStyle name="Millares 3 31" xfId="902" xr:uid="{9BB417DF-19CA-4F10-95F5-23CC812E2C7D}"/>
    <cellStyle name="Millares 3 32" xfId="903" xr:uid="{D4305C4B-681C-4434-A433-06BE51DA534F}"/>
    <cellStyle name="Millares 3 33" xfId="904" xr:uid="{C7B2F05D-AA15-4BF7-A125-B9C3113D63C0}"/>
    <cellStyle name="Millares 3 33 2" xfId="905" xr:uid="{63F13805-D399-41CB-9B79-1A8180DF3A97}"/>
    <cellStyle name="Millares 3 34" xfId="906" xr:uid="{C426B51B-CC37-4E65-AAD6-20523308AEB8}"/>
    <cellStyle name="Millares 3 35" xfId="907" xr:uid="{E2668D96-706C-4BC8-ABB8-1679CA35AAC7}"/>
    <cellStyle name="Millares 3 36" xfId="908" xr:uid="{68571A9D-8F78-4CC7-A51B-BEA3E9604B9B}"/>
    <cellStyle name="Millares 3 37" xfId="909" xr:uid="{8DED1EA1-75B3-4D64-AC8F-88261D8A39E8}"/>
    <cellStyle name="Millares 3 38" xfId="910" xr:uid="{4582582A-77AD-47F4-A9BE-953C9339A72A}"/>
    <cellStyle name="Millares 3 39" xfId="911" xr:uid="{D0A8DAEB-2594-41D1-B080-59A9E55AD2A5}"/>
    <cellStyle name="Millares 3 4" xfId="290" xr:uid="{EEF95401-AD5F-4364-A530-4B27D8F2CCE5}"/>
    <cellStyle name="Millares 3 4 2" xfId="912" xr:uid="{28D76544-7A27-4500-B6F7-9160F2198FD1}"/>
    <cellStyle name="Millares 3 40" xfId="913" xr:uid="{350CE38F-56DA-4CB6-8DA8-737443D217BE}"/>
    <cellStyle name="Millares 3 41" xfId="914" xr:uid="{471E28F7-5A28-4093-91FF-CD8295CD6FCB}"/>
    <cellStyle name="Millares 3 42" xfId="915" xr:uid="{3F072090-99CF-4750-A677-8661AFB54D0D}"/>
    <cellStyle name="Millares 3 43" xfId="916" xr:uid="{9DD15903-B684-4CAD-AA8D-8561BC9559D9}"/>
    <cellStyle name="Millares 3 44" xfId="917" xr:uid="{70151A64-AC7D-421C-AC92-FD6A374B3786}"/>
    <cellStyle name="Millares 3 45" xfId="918" xr:uid="{B36C6668-7F7B-4AFF-8642-F238772E618E}"/>
    <cellStyle name="Millares 3 46" xfId="919" xr:uid="{316DBEDA-BF07-48F6-A817-7413DC1F670E}"/>
    <cellStyle name="Millares 3 47" xfId="920" xr:uid="{B10491E7-7F61-439F-970B-DB5231AB728A}"/>
    <cellStyle name="Millares 3 48" xfId="921" xr:uid="{C85A7270-876D-4A37-B225-652A99E62C5A}"/>
    <cellStyle name="Millares 3 49" xfId="922" xr:uid="{945A9B96-FC56-4252-8607-2081AC05EBF6}"/>
    <cellStyle name="Millares 3 5" xfId="402" xr:uid="{4D5BDAF6-7C04-4354-9DC1-784C933BFCE2}"/>
    <cellStyle name="Millares 3 5 2" xfId="923" xr:uid="{E3B8F5AD-4FDB-463D-B963-CC38B1FAE1AF}"/>
    <cellStyle name="Millares 3 50" xfId="924" xr:uid="{5EC04C2B-5C63-46D0-87E0-35E5F2524A7E}"/>
    <cellStyle name="Millares 3 51" xfId="925" xr:uid="{F57EB788-BB1C-4B81-8E96-E7703F6C674E}"/>
    <cellStyle name="Millares 3 52" xfId="926" xr:uid="{DCF14D9C-5099-435A-860E-E1923CFB9349}"/>
    <cellStyle name="Millares 3 53" xfId="927" xr:uid="{DFB277D6-F6E4-4F02-8C6F-E8CFE4A399FA}"/>
    <cellStyle name="Millares 3 54" xfId="928" xr:uid="{2714898D-B6C9-4B94-9C4A-30631E1FFA7E}"/>
    <cellStyle name="Millares 3 55" xfId="929" xr:uid="{9E3E3DE6-398F-41C3-A922-A52A830AA896}"/>
    <cellStyle name="Millares 3 56" xfId="930" xr:uid="{97958106-5F14-4C23-8102-F7E59E724B14}"/>
    <cellStyle name="Millares 3 57" xfId="931" xr:uid="{C5275731-148C-46CB-A1E7-34D3FBCFA133}"/>
    <cellStyle name="Millares 3 58" xfId="932" xr:uid="{D0D5144C-0936-43DD-86BF-FB7D8400CE98}"/>
    <cellStyle name="Millares 3 59" xfId="933" xr:uid="{FCA212C3-0EA8-4CEE-8E5D-99EA365D1C1A}"/>
    <cellStyle name="Millares 3 6" xfId="934" xr:uid="{045D6A5F-2F79-492A-B610-3148F62D56D9}"/>
    <cellStyle name="Millares 3 60" xfId="935" xr:uid="{25037DA3-7249-4902-9B7D-0B8CFD5AEB22}"/>
    <cellStyle name="Millares 3 61" xfId="936" xr:uid="{6C3BFDE4-CC87-47C1-903D-AC2A5E5C7FB8}"/>
    <cellStyle name="Millares 3 62" xfId="937" xr:uid="{7101681B-F1C1-46A6-ABB1-8AD702F5E6F0}"/>
    <cellStyle name="Millares 3 63" xfId="938" xr:uid="{C8EB84F2-73F5-44D4-893F-2C7EF7FAA7EF}"/>
    <cellStyle name="Millares 3 64" xfId="939" xr:uid="{3C148BDB-6D57-4692-BA51-A13EC5F567B8}"/>
    <cellStyle name="Millares 3 65" xfId="940" xr:uid="{D5DEDA1F-8E5E-426C-A993-8C721E9D91E5}"/>
    <cellStyle name="Millares 3 66" xfId="941" xr:uid="{147A407C-8A1E-4707-9062-90A2E5C0D5F5}"/>
    <cellStyle name="Millares 3 67" xfId="878" xr:uid="{4674A50C-08D2-48E9-B57A-7ABFC93C79F5}"/>
    <cellStyle name="Millares 3 7" xfId="942" xr:uid="{419F132D-613B-498E-B764-1FDD0B05EA66}"/>
    <cellStyle name="Millares 3 8" xfId="943" xr:uid="{EA554D43-6096-4279-8BF1-1158EEFA2102}"/>
    <cellStyle name="Millares 3 9" xfId="944" xr:uid="{4C996D8C-C753-4C05-B637-F1A3E40A8B43}"/>
    <cellStyle name="Millares 30" xfId="261" xr:uid="{E63348EE-B183-49AD-AC06-798F0D01E828}"/>
    <cellStyle name="Millares 30 2" xfId="945" xr:uid="{D8699194-14CC-4B33-A08D-F91CDED76D6F}"/>
    <cellStyle name="Millares 31" xfId="262" xr:uid="{1A6C3C12-2B11-44A2-82AD-9B9449D1A069}"/>
    <cellStyle name="Millares 31 2" xfId="946" xr:uid="{152238D4-6482-4CD0-BD23-B49CEAE062BE}"/>
    <cellStyle name="Millares 32" xfId="263" xr:uid="{8E58A6B8-E0A9-488E-81EF-3F6E39D7909A}"/>
    <cellStyle name="Millares 32 2" xfId="947" xr:uid="{B6DED94D-C156-4865-806D-5E4FF259329E}"/>
    <cellStyle name="Millares 33" xfId="264" xr:uid="{99053A58-0358-4BB0-8D6B-C9AE249DA247}"/>
    <cellStyle name="Millares 33 2" xfId="948" xr:uid="{F717F5C4-4B6A-48D0-B10A-30A88D4BC10E}"/>
    <cellStyle name="Millares 34" xfId="265" xr:uid="{A26CE469-77C8-4E4D-85BD-267B02AB7D34}"/>
    <cellStyle name="Millares 34 2" xfId="949" xr:uid="{6DB18433-C3FC-4D66-9E49-59D3926AF1FB}"/>
    <cellStyle name="Millares 35" xfId="266" xr:uid="{891E0BC2-A562-47B4-B795-659155C80125}"/>
    <cellStyle name="Millares 35 2" xfId="950" xr:uid="{BFFD530A-E2C3-4737-BA33-D19454D86753}"/>
    <cellStyle name="Millares 36" xfId="267" xr:uid="{E9CD4365-4020-4DF6-A8CA-9C2F79EB1864}"/>
    <cellStyle name="Millares 36 2" xfId="951" xr:uid="{37F7B577-081F-4602-9A44-B4ACF1DC7F1C}"/>
    <cellStyle name="Millares 37" xfId="268" xr:uid="{7D1226FB-E35D-49EB-9736-50931FA00F97}"/>
    <cellStyle name="Millares 37 2" xfId="952" xr:uid="{447F2E1D-80B8-4D0F-8211-AAACB1ED0366}"/>
    <cellStyle name="Millares 38" xfId="269" xr:uid="{0870B670-DAA5-4DD9-9806-3175383024F6}"/>
    <cellStyle name="Millares 38 2" xfId="953" xr:uid="{BB5324EA-3173-4EEE-86C9-CAD63ABC1D4A}"/>
    <cellStyle name="Millares 39" xfId="27" xr:uid="{D12FC748-AE53-483D-BF1C-2013326B4DD2}"/>
    <cellStyle name="Millares 39 2" xfId="2287" xr:uid="{25CD365F-BAB9-4EFF-A110-E9A634B31A88}"/>
    <cellStyle name="Millares 39 3" xfId="954" xr:uid="{BFE02857-15F4-4C97-BB56-25B27E301D42}"/>
    <cellStyle name="Millares 4" xfId="14" xr:uid="{A81FF5C1-A7C4-42A0-BE10-FE40F051C7B1}"/>
    <cellStyle name="Millares 4 2" xfId="345" xr:uid="{10293DCE-11C3-4923-A34C-29799360D00A}"/>
    <cellStyle name="Millares 4 2 2" xfId="956" xr:uid="{55C63658-398F-4CE5-B3B3-D86FF08E7F89}"/>
    <cellStyle name="Millares 4 3" xfId="407" xr:uid="{D620765A-1808-4062-8B47-A10BD522CF4E}"/>
    <cellStyle name="Millares 4 3 2" xfId="958" xr:uid="{1C3BC781-FBCC-4306-BA90-008AF12076AE}"/>
    <cellStyle name="Millares 4 3 3" xfId="957" xr:uid="{549CDAA5-84B9-4ADE-9F30-FBC18A2F71A0}"/>
    <cellStyle name="Millares 4 4" xfId="959" xr:uid="{9251F4F0-65CD-4C1D-8EDB-7AD7AF517921}"/>
    <cellStyle name="Millares 4 5" xfId="955" xr:uid="{6906BE66-7678-46B2-884D-58785C66FBAC}"/>
    <cellStyle name="Millares 40" xfId="270" xr:uid="{DE5F4218-937C-4DCB-9593-A11CDC97C47D}"/>
    <cellStyle name="Millares 40 2" xfId="760" xr:uid="{5B07DBEB-A762-4D6C-B0FE-841F36444EEF}"/>
    <cellStyle name="Millares 41" xfId="271" xr:uid="{6CDE30BB-7BEB-41DF-9482-FFF089447554}"/>
    <cellStyle name="Millares 41 10" xfId="961" xr:uid="{2D1CB0AC-8F39-4EEB-ACA0-65098E05C6E3}"/>
    <cellStyle name="Millares 41 11" xfId="962" xr:uid="{675B3AFD-951F-4676-97FF-338A0113DAF4}"/>
    <cellStyle name="Millares 41 12" xfId="963" xr:uid="{4A670817-9986-4477-B935-305677307B94}"/>
    <cellStyle name="Millares 41 13" xfId="964" xr:uid="{FCDFAAFA-C0BB-4827-BC40-B09512287920}"/>
    <cellStyle name="Millares 41 14" xfId="965" xr:uid="{DB1D3FAC-F21D-4B50-B178-95B6D379D4F8}"/>
    <cellStyle name="Millares 41 15" xfId="966" xr:uid="{57F649C5-33AE-4577-B042-29BE1DBA5AD5}"/>
    <cellStyle name="Millares 41 16" xfId="967" xr:uid="{5E2A4E98-7124-46CE-9F9D-2A50A9D79550}"/>
    <cellStyle name="Millares 41 17" xfId="968" xr:uid="{788838C9-E946-4D0F-B8B4-67D7ACA9F7F6}"/>
    <cellStyle name="Millares 41 18" xfId="969" xr:uid="{6BAC7308-907E-4657-9ED7-DDDCB2A7E954}"/>
    <cellStyle name="Millares 41 19" xfId="970" xr:uid="{3CD895FA-6458-4E89-A919-89DA3D2DD6DD}"/>
    <cellStyle name="Millares 41 2" xfId="971" xr:uid="{9634D617-6C53-4205-9964-49B05DA2CF44}"/>
    <cellStyle name="Millares 41 2 2" xfId="972" xr:uid="{4EED317D-9D9D-46DB-BD0B-6601891F3C62}"/>
    <cellStyle name="Millares 41 20" xfId="973" xr:uid="{A4CDAA7C-A3A8-4229-8D64-608BA99EC1A4}"/>
    <cellStyle name="Millares 41 21" xfId="974" xr:uid="{8A33B9AF-BEBF-4B61-916F-25FEB60096CC}"/>
    <cellStyle name="Millares 41 22" xfId="975" xr:uid="{9F339CDB-CD78-4B9D-8C26-397C6A90128F}"/>
    <cellStyle name="Millares 41 23" xfId="976" xr:uid="{385930A0-FAF3-4238-B462-D6657C71B5A5}"/>
    <cellStyle name="Millares 41 24" xfId="977" xr:uid="{69AEA69D-BEFF-4B56-A0E3-98E66B878555}"/>
    <cellStyle name="Millares 41 25" xfId="978" xr:uid="{1BCB2321-6951-4949-A76D-7824B8287EBD}"/>
    <cellStyle name="Millares 41 26" xfId="979" xr:uid="{58FDEAB5-14F1-47E7-AD29-EE5ACDDC9064}"/>
    <cellStyle name="Millares 41 27" xfId="980" xr:uid="{3624C0AF-FDFC-4A4E-A8D4-B0E41FBB3AA4}"/>
    <cellStyle name="Millares 41 28" xfId="981" xr:uid="{4873C0B8-50C9-40F1-A03B-503791A3E0F6}"/>
    <cellStyle name="Millares 41 29" xfId="982" xr:uid="{FC24274D-86D5-4C49-BEEF-BDCA451B42AD}"/>
    <cellStyle name="Millares 41 3" xfId="983" xr:uid="{78F7E792-36EA-4F2C-8419-4A346258BD67}"/>
    <cellStyle name="Millares 41 30" xfId="984" xr:uid="{62951321-F5B8-4D8C-A467-B9648C148178}"/>
    <cellStyle name="Millares 41 31" xfId="985" xr:uid="{805E6714-C221-48FA-9184-B93420D3FC16}"/>
    <cellStyle name="Millares 41 32" xfId="986" xr:uid="{5FC77B05-A3AF-48F3-B29B-EE96B6B7AFBE}"/>
    <cellStyle name="Millares 41 33" xfId="987" xr:uid="{2A7A02AB-D6BD-4DA0-9BF1-D8705AC6F25A}"/>
    <cellStyle name="Millares 41 34" xfId="960" xr:uid="{A15AEFC7-6E59-4941-AC83-B2D2DCCF0246}"/>
    <cellStyle name="Millares 41 4" xfId="988" xr:uid="{4B750D62-B670-4829-B133-F6F4B764F2FC}"/>
    <cellStyle name="Millares 41 5" xfId="989" xr:uid="{C9137E22-E974-46DF-B27D-937EC54BF063}"/>
    <cellStyle name="Millares 41 6" xfId="990" xr:uid="{A51B57A3-E826-4E4D-8393-8455C275301F}"/>
    <cellStyle name="Millares 41 7" xfId="991" xr:uid="{81B24DBE-7974-4F0E-939D-B5B567A49FD8}"/>
    <cellStyle name="Millares 41 8" xfId="992" xr:uid="{EA808593-9F7B-4C2C-947C-679404929C6A}"/>
    <cellStyle name="Millares 41 9" xfId="993" xr:uid="{F95891FB-F4EE-42B7-8D75-1B8F0CBA6614}"/>
    <cellStyle name="Millares 42" xfId="272" xr:uid="{64986D6A-0688-4BAA-A482-65FA1D98678D}"/>
    <cellStyle name="Millares 42 2" xfId="2315" xr:uid="{11FD2954-1B98-447F-8A78-AAAEA7F8BB19}"/>
    <cellStyle name="Millares 42 3" xfId="2272" xr:uid="{45A35A68-76BA-4E1D-BE07-DCD5EC2050E7}"/>
    <cellStyle name="Millares 43" xfId="273" xr:uid="{0B47C5EE-A8D4-41F0-8228-454D21FBC61C}"/>
    <cellStyle name="Millares 44" xfId="274" xr:uid="{26A235F5-267C-492E-902F-37BB348509A5}"/>
    <cellStyle name="Millares 44 2" xfId="2340" xr:uid="{13A7BA79-D096-45FA-9372-6AF429ACD1C2}"/>
    <cellStyle name="Millares 45" xfId="275" xr:uid="{A153B591-0B8D-4D7E-8F75-FECAD091942B}"/>
    <cellStyle name="Millares 45 2" xfId="2345"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5" xr:uid="{73994E14-E4AA-4589-9255-5E1799B3EBB7}"/>
    <cellStyle name="Millares 5 3" xfId="996" xr:uid="{91D361FF-23B0-466C-B331-60DE505E6474}"/>
    <cellStyle name="Millares 5 4" xfId="997" xr:uid="{697E4099-4098-475A-9AF6-E3C712F4F84F}"/>
    <cellStyle name="Millares 5 4 2" xfId="389" xr:uid="{FD2D60E2-CF6A-40B4-941A-022E58B5BCDA}"/>
    <cellStyle name="Millares 5 5" xfId="998" xr:uid="{753A9899-845F-448D-A2FB-91C8044C2671}"/>
    <cellStyle name="Millares 5 5 2" xfId="2288" xr:uid="{D93CC644-0FA8-4766-8583-E614D55969C7}"/>
    <cellStyle name="Millares 5 6" xfId="994"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1000" xr:uid="{DB4799B9-08D1-467F-B367-7BBCDA82929A}"/>
    <cellStyle name="Millares 6 3" xfId="999"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2" xr:uid="{BF017317-FE2A-41C7-BD07-C22CECBBCBCD}"/>
    <cellStyle name="Millares 7 3" xfId="1003" xr:uid="{846726BA-F6CD-4973-9D36-DA1A7DEA6CE3}"/>
    <cellStyle name="Millares 7 4" xfId="1001"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5" xr:uid="{3056B435-961B-4DCB-A5B4-0A3C02A714CD}"/>
    <cellStyle name="Millares 8 3" xfId="1004"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7" xr:uid="{814B122E-9032-441C-ABBF-CC0A160C2482}"/>
    <cellStyle name="Millares 9 3" xfId="1008" xr:uid="{CB43A756-D576-4FDC-A042-3AEA7B70CDE7}"/>
    <cellStyle name="Millares 9 4" xfId="1006"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4" xr:uid="{359BF49F-49DB-4543-8502-4478B3C4BD25}"/>
    <cellStyle name="Millares 97" xfId="418" xr:uid="{64410398-DBB9-4106-8713-F4741821976B}"/>
    <cellStyle name="Millares 98" xfId="416" xr:uid="{D037D244-85A2-4B1A-990B-0FA197ABF046}"/>
    <cellStyle name="Moneda" xfId="12" builtinId="4"/>
    <cellStyle name="Moneda [0] 2" xfId="295" xr:uid="{E9CBE710-B9DC-47CA-A668-D97C40A629FC}"/>
    <cellStyle name="Moneda [0] 2 2" xfId="395" xr:uid="{9DFDE104-EF7F-455D-BCE7-9C794495820E}"/>
    <cellStyle name="Moneda [0] 2 3" xfId="2344"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9" xr:uid="{66D07368-A335-47A0-A189-A56B05619884}"/>
    <cellStyle name="Moneda 11" xfId="310" xr:uid="{19D277E1-82B1-4C95-9A45-4FE40E5F3506}"/>
    <cellStyle name="Moneda 11 2" xfId="1010" xr:uid="{13A886B8-F6D5-448F-BB02-F3FB46997F6D}"/>
    <cellStyle name="Moneda 12" xfId="312" xr:uid="{A80E2D09-DDB8-4EA3-9A84-EF9377A66D96}"/>
    <cellStyle name="Moneda 12 2" xfId="1011" xr:uid="{DFB0FBF6-7B26-403A-8EF2-A137887E22E0}"/>
    <cellStyle name="Moneda 13" xfId="325" xr:uid="{E00E9442-71C6-4EDC-8B5C-D71C79568DDD}"/>
    <cellStyle name="Moneda 13 2" xfId="2289" xr:uid="{1058FD64-CDCA-4668-95A3-9CB356BDA7AE}"/>
    <cellStyle name="Moneda 13 3" xfId="1012" xr:uid="{6DCBD2D5-E38A-4B6F-A247-27DE25EBA17E}"/>
    <cellStyle name="Moneda 14" xfId="326" xr:uid="{9121C84A-5413-4963-936E-A9718183A1C9}"/>
    <cellStyle name="Moneda 14 2" xfId="2290" xr:uid="{E082917E-302D-4473-BC8B-3EE389ED6C27}"/>
    <cellStyle name="Moneda 14 3" xfId="1013" xr:uid="{196D69AE-91FA-4D6B-9884-C61E47FC30FB}"/>
    <cellStyle name="Moneda 15" xfId="327" xr:uid="{E92AB46E-08EB-451D-B03F-D24C2DA651B6}"/>
    <cellStyle name="Moneda 15 2" xfId="2326" xr:uid="{E1F45BD2-D7BF-4F3D-BC9D-9783A6A6B5A1}"/>
    <cellStyle name="Moneda 16" xfId="328" xr:uid="{4796C1C9-B0E8-4A8D-8D94-C0EA092C4792}"/>
    <cellStyle name="Moneda 16 2" xfId="2329"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5" xr:uid="{4BC3BB83-ACA9-4B1D-9477-D9C98DFABB05}"/>
    <cellStyle name="Moneda 2 11" xfId="1016" xr:uid="{8AE4E082-2C05-4A0F-868D-A72CFEDEFCDB}"/>
    <cellStyle name="Moneda 2 12" xfId="1017" xr:uid="{920111CC-2715-4DC3-879D-4813457D68EC}"/>
    <cellStyle name="Moneda 2 13" xfId="1018" xr:uid="{2CA9CEB2-18AB-47C2-A017-77CE8F2290C7}"/>
    <cellStyle name="Moneda 2 14" xfId="1019" xr:uid="{FF4CBDB4-0D93-4927-BDF0-8AA040378D79}"/>
    <cellStyle name="Moneda 2 15" xfId="1020" xr:uid="{19A03B0C-6594-4BCB-BCE7-85867830D124}"/>
    <cellStyle name="Moneda 2 16" xfId="1021" xr:uid="{50B96ADF-942D-4A1C-9EB1-D294CBFEF6DE}"/>
    <cellStyle name="Moneda 2 17" xfId="1022" xr:uid="{16B12FE1-34A5-4729-83E7-0B91475D493B}"/>
    <cellStyle name="Moneda 2 18" xfId="1023" xr:uid="{F083E361-88B0-487E-92CD-46B61383C568}"/>
    <cellStyle name="Moneda 2 19" xfId="1024" xr:uid="{2A1A4C95-514A-4B14-BD91-27B14D577CEF}"/>
    <cellStyle name="Moneda 2 2" xfId="159" xr:uid="{BA4157A8-85FB-4464-B277-F03BC778B9FC}"/>
    <cellStyle name="Moneda 2 2 10" xfId="420" xr:uid="{AE5D8C61-EC92-4C01-9F24-2C03146074A2}"/>
    <cellStyle name="Moneda 2 2 11" xfId="1026" xr:uid="{993B0733-E6A1-4BA8-8D8D-7CFE1AC72010}"/>
    <cellStyle name="Moneda 2 2 12" xfId="1027" xr:uid="{AB873FD5-5725-4523-8FA6-818B8A4AB54D}"/>
    <cellStyle name="Moneda 2 2 13" xfId="1028" xr:uid="{338023B5-507A-44B9-9329-61757A6B8E36}"/>
    <cellStyle name="Moneda 2 2 14" xfId="1029" xr:uid="{9C353F8C-206E-4808-AB8F-B345348C107F}"/>
    <cellStyle name="Moneda 2 2 15" xfId="1030" xr:uid="{A8CC1618-E44D-494C-9302-BAE5F7623FA0}"/>
    <cellStyle name="Moneda 2 2 16" xfId="1031" xr:uid="{3A687A20-7170-4A7E-98D6-D1A1B4C3FE21}"/>
    <cellStyle name="Moneda 2 2 17" xfId="1032" xr:uid="{E99E3601-81C3-4D8A-A724-FFE5369F2F22}"/>
    <cellStyle name="Moneda 2 2 18" xfId="1033" xr:uid="{E398D9F8-6B8E-4D76-BBC6-EA94C5DA321D}"/>
    <cellStyle name="Moneda 2 2 19" xfId="1034" xr:uid="{CE3E6DC3-1DAA-46C6-BDBC-9289E5C01CCA}"/>
    <cellStyle name="Moneda 2 2 2" xfId="316" xr:uid="{184A4F78-1D75-4F41-9EF8-1C45DDFC4C55}"/>
    <cellStyle name="Moneda 2 2 2 2" xfId="1036" xr:uid="{A82E55D6-5B50-46BA-BD2C-9824307A3DD1}"/>
    <cellStyle name="Moneda 2 2 2 3" xfId="1037" xr:uid="{5564847A-2EE1-473F-B603-D9E57A8BCB1B}"/>
    <cellStyle name="Moneda 2 2 2 4" xfId="1035" xr:uid="{1EF5CEC1-76D4-4769-99AE-604ADD1D91A5}"/>
    <cellStyle name="Moneda 2 2 20" xfId="1038" xr:uid="{EA82A12C-EDAC-40AC-9D2C-2854D557F29B}"/>
    <cellStyle name="Moneda 2 2 21" xfId="1039" xr:uid="{A054AD55-8BC5-42D2-BF00-665AF93C79AA}"/>
    <cellStyle name="Moneda 2 2 22" xfId="1040" xr:uid="{ACACA7B4-263C-4FD0-B022-E56EF5A22221}"/>
    <cellStyle name="Moneda 2 2 23" xfId="1041" xr:uid="{2B7FD94F-64FE-4679-AF88-2C52C29822DC}"/>
    <cellStyle name="Moneda 2 2 24" xfId="1042" xr:uid="{51F6F784-1677-4F6A-B106-416433FEA150}"/>
    <cellStyle name="Moneda 2 2 25" xfId="1043" xr:uid="{E7DB94BD-F6B3-451F-9843-F86893A48A5D}"/>
    <cellStyle name="Moneda 2 2 26" xfId="1044" xr:uid="{45AB937C-9BBA-4776-9610-6960D43A7950}"/>
    <cellStyle name="Moneda 2 2 27" xfId="1045" xr:uid="{1BA0F1CF-9101-4482-A418-17EEF3F6AF6E}"/>
    <cellStyle name="Moneda 2 2 28" xfId="1046" xr:uid="{F42F59A2-403C-431D-8F86-81391D5E5268}"/>
    <cellStyle name="Moneda 2 2 29" xfId="1047" xr:uid="{727C6132-8F21-4B95-97EF-3432D66040E8}"/>
    <cellStyle name="Moneda 2 2 3" xfId="1048" xr:uid="{E7A91E49-7DDD-4340-A83A-527FFE172DEF}"/>
    <cellStyle name="Moneda 2 2 30" xfId="1049" xr:uid="{28DE46D6-F68B-493E-9654-E8F6D9962E44}"/>
    <cellStyle name="Moneda 2 2 31" xfId="1050" xr:uid="{CB56C2FE-34B6-4BE7-911B-2B4BA3DC30DD}"/>
    <cellStyle name="Moneda 2 2 32" xfId="1051" xr:uid="{FEE61356-3479-4BAC-8212-1CF7E70F183A}"/>
    <cellStyle name="Moneda 2 2 33" xfId="1052" xr:uid="{0B70C313-141B-4407-963F-C495FCEEF231}"/>
    <cellStyle name="Moneda 2 2 33 2" xfId="1053" xr:uid="{3843A3AB-01EB-4E34-8800-7AF908660116}"/>
    <cellStyle name="Moneda 2 2 34" xfId="1054" xr:uid="{BBDD9DE1-2EC7-4C7A-8B84-ECA0FB894902}"/>
    <cellStyle name="Moneda 2 2 35" xfId="1055" xr:uid="{2A1D3E42-E34C-4D0E-87A2-8F2F33DEF44B}"/>
    <cellStyle name="Moneda 2 2 36" xfId="1056" xr:uid="{E15D7221-1B61-4829-8829-E100AB034AF0}"/>
    <cellStyle name="Moneda 2 2 37" xfId="1057" xr:uid="{C1EF5731-F3FB-4DE4-AE44-F6DD33928FE9}"/>
    <cellStyle name="Moneda 2 2 38" xfId="1058" xr:uid="{67836F2E-61F5-482D-AD4C-11A40D0B575F}"/>
    <cellStyle name="Moneda 2 2 39" xfId="1059" xr:uid="{F100869D-413C-4CB6-A89C-B54450783AB9}"/>
    <cellStyle name="Moneda 2 2 4" xfId="1060" xr:uid="{528CD4B1-B1E5-478C-B22D-FEB673E3DB7A}"/>
    <cellStyle name="Moneda 2 2 40" xfId="1061" xr:uid="{2AC2DA6A-EE94-4E92-9898-4E806F90ECCA}"/>
    <cellStyle name="Moneda 2 2 41" xfId="1062" xr:uid="{84CD7E24-EAD7-423D-A9DE-1CBCC9A04525}"/>
    <cellStyle name="Moneda 2 2 42" xfId="1063" xr:uid="{B78E2A06-87AA-4D37-ABCD-455B96CCA21D}"/>
    <cellStyle name="Moneda 2 2 43" xfId="1064" xr:uid="{33F8E710-F7A3-4AAE-93CE-1709E0189AFC}"/>
    <cellStyle name="Moneda 2 2 44" xfId="1065" xr:uid="{6390D7F4-120F-4C29-97F8-DBFD83C1C38D}"/>
    <cellStyle name="Moneda 2 2 45" xfId="1066" xr:uid="{B44F13C4-CCF7-4EE7-82C3-D8F0D5969AE9}"/>
    <cellStyle name="Moneda 2 2 46" xfId="1067" xr:uid="{D366A78A-6942-4C36-9863-12F2A4C72517}"/>
    <cellStyle name="Moneda 2 2 47" xfId="1068" xr:uid="{DE001126-F578-4456-87B4-61001E678D95}"/>
    <cellStyle name="Moneda 2 2 48" xfId="1069" xr:uid="{6D7C1874-C83C-4396-99CD-342173926CF4}"/>
    <cellStyle name="Moneda 2 2 49" xfId="1070" xr:uid="{E0989142-41BB-4355-AC28-265C76281598}"/>
    <cellStyle name="Moneda 2 2 5" xfId="1071" xr:uid="{1A3296A1-00DA-42A6-A345-735887831C25}"/>
    <cellStyle name="Moneda 2 2 50" xfId="1072" xr:uid="{E0504EE6-3AEC-4AD7-9E2F-9FA60AD5A583}"/>
    <cellStyle name="Moneda 2 2 51" xfId="1073" xr:uid="{1F3F5F50-C9AC-4729-81BD-BB4A2FA45C9D}"/>
    <cellStyle name="Moneda 2 2 52" xfId="1074" xr:uid="{762098ED-A2CD-4BA4-90A7-F7C59A5415D0}"/>
    <cellStyle name="Moneda 2 2 53" xfId="1075" xr:uid="{75A28FCA-8288-4208-8B44-887BC1A1FE7B}"/>
    <cellStyle name="Moneda 2 2 54" xfId="1076" xr:uid="{67B70D77-D5D8-4AB2-A2DA-417CFBFBD01F}"/>
    <cellStyle name="Moneda 2 2 55" xfId="1077" xr:uid="{8BA657F7-0836-4AAA-8D34-5351FABF5DB8}"/>
    <cellStyle name="Moneda 2 2 56" xfId="1078" xr:uid="{BF02764C-586D-403C-9996-0AB0DB39E79A}"/>
    <cellStyle name="Moneda 2 2 57" xfId="1079" xr:uid="{94A44996-2155-4118-895C-E8CC63E61FB8}"/>
    <cellStyle name="Moneda 2 2 58" xfId="1080" xr:uid="{307E7B2C-F6A8-4C3E-8538-45F77D91ADED}"/>
    <cellStyle name="Moneda 2 2 59" xfId="1081" xr:uid="{C89DC0F9-A4F2-46EE-A4B7-E34BD1334CB3}"/>
    <cellStyle name="Moneda 2 2 6" xfId="1082" xr:uid="{E57D4681-E26F-487B-B570-01E2863BD6D4}"/>
    <cellStyle name="Moneda 2 2 60" xfId="1083" xr:uid="{DE4226F8-FD57-4C78-B291-36CF89310FC7}"/>
    <cellStyle name="Moneda 2 2 61" xfId="1084" xr:uid="{423AE1AF-719C-41B5-90E2-9095D20A5166}"/>
    <cellStyle name="Moneda 2 2 62" xfId="1085" xr:uid="{5E9C17EA-E9A8-4376-8A55-579B63135BF0}"/>
    <cellStyle name="Moneda 2 2 63" xfId="1086" xr:uid="{B3A646C9-999B-4C62-83AB-6D535206AF6D}"/>
    <cellStyle name="Moneda 2 2 64" xfId="1087" xr:uid="{7A90C94D-5176-481F-B801-88A1F830CA53}"/>
    <cellStyle name="Moneda 2 2 65" xfId="1088" xr:uid="{01BD77A9-5678-4335-8915-8DEA9B5EAE05}"/>
    <cellStyle name="Moneda 2 2 66" xfId="1089" xr:uid="{B86AB9AB-969D-4DD4-8727-7BC44416727C}"/>
    <cellStyle name="Moneda 2 2 7" xfId="1090" xr:uid="{11D7EDCD-BFC8-4CE2-931B-EC21636145A4}"/>
    <cellStyle name="Moneda 2 2 8" xfId="1091" xr:uid="{77456C9F-376C-40C1-9995-4AD1E5099891}"/>
    <cellStyle name="Moneda 2 2 9" xfId="1092" xr:uid="{F4D018EC-B2BD-4F8C-8FA6-94A76894C05C}"/>
    <cellStyle name="Moneda 2 20" xfId="1093" xr:uid="{B79A1D16-80E6-455D-8069-D68CA431DB64}"/>
    <cellStyle name="Moneda 2 21" xfId="1094" xr:uid="{36D1C1CC-DC57-4253-A7F3-45A5C478F7AA}"/>
    <cellStyle name="Moneda 2 22" xfId="1095" xr:uid="{0CB1763D-6537-4DC4-BFA5-C08A612B0EAB}"/>
    <cellStyle name="Moneda 2 23" xfId="1096" xr:uid="{A4ED3EF2-6A7A-4FF0-BCC9-DDBC2BA5B93D}"/>
    <cellStyle name="Moneda 2 24" xfId="1097" xr:uid="{1383D831-89AE-4B35-BED3-2F3FA9944121}"/>
    <cellStyle name="Moneda 2 25" xfId="1098" xr:uid="{9B40D0B8-053D-40C5-BC0B-788BD5F95531}"/>
    <cellStyle name="Moneda 2 26" xfId="1099" xr:uid="{28D00979-7878-4D83-BE82-86C49A87FCB5}"/>
    <cellStyle name="Moneda 2 27" xfId="1100" xr:uid="{940D6720-CAC8-42CD-A88D-327965239A3A}"/>
    <cellStyle name="Moneda 2 28" xfId="1101" xr:uid="{A59ADE43-9784-46BF-AA3C-D2D0DBE2CF4D}"/>
    <cellStyle name="Moneda 2 29" xfId="1102" xr:uid="{2F21E572-FA5C-4BF2-A875-36EB201E94D7}"/>
    <cellStyle name="Moneda 2 3" xfId="236" xr:uid="{274ACCB4-FC53-4270-A9A3-146719C1AA4A}"/>
    <cellStyle name="Moneda 2 3 10" xfId="1104" xr:uid="{085A55B8-4E0A-49DC-A77A-258D0919D999}"/>
    <cellStyle name="Moneda 2 3 11" xfId="1105" xr:uid="{D475899B-2BE1-40CD-8350-CBAD009BC475}"/>
    <cellStyle name="Moneda 2 3 12" xfId="1106" xr:uid="{6D7F692F-06BA-4215-A54A-88B098779A46}"/>
    <cellStyle name="Moneda 2 3 13" xfId="1107" xr:uid="{4F6D9E80-1B8C-4138-99EB-15BCE3D81C1A}"/>
    <cellStyle name="Moneda 2 3 14" xfId="1108" xr:uid="{7F997696-8A94-4B54-ADF1-24B057833D49}"/>
    <cellStyle name="Moneda 2 3 15" xfId="1109" xr:uid="{7FD1D0EF-68CA-43D9-94A2-BED5629F4889}"/>
    <cellStyle name="Moneda 2 3 16" xfId="1110" xr:uid="{36D2C19B-4711-4820-8E89-529B5E876613}"/>
    <cellStyle name="Moneda 2 3 17" xfId="1111" xr:uid="{8CAFAAD2-74FC-4A3C-A14B-4BAAC026CAD6}"/>
    <cellStyle name="Moneda 2 3 18" xfId="1112" xr:uid="{CB7D01D8-5B48-4B5E-ACB3-63E0EBCF3227}"/>
    <cellStyle name="Moneda 2 3 19" xfId="1113" xr:uid="{07DF07FB-3FF7-475E-A644-0C83E69EA004}"/>
    <cellStyle name="Moneda 2 3 2" xfId="332" xr:uid="{275DD8CF-75F3-4342-9296-5284945F2BFD}"/>
    <cellStyle name="Moneda 2 3 2 2" xfId="1115" xr:uid="{1FC0A3A7-0582-4CCF-8E34-ADD0799A5BAE}"/>
    <cellStyle name="Moneda 2 3 2 3" xfId="1114" xr:uid="{D6356202-588D-477A-AC35-C6A2DB98B69A}"/>
    <cellStyle name="Moneda 2 3 20" xfId="1116" xr:uid="{E2C7D1BE-36CD-4DD4-9892-7B3AAFDEF920}"/>
    <cellStyle name="Moneda 2 3 21" xfId="1117" xr:uid="{F237E463-158A-44EF-9787-E37BB0919F57}"/>
    <cellStyle name="Moneda 2 3 22" xfId="1118" xr:uid="{5C6823A3-4ACD-4BCD-B022-93BF17F0A0C0}"/>
    <cellStyle name="Moneda 2 3 23" xfId="1119" xr:uid="{5B7E9EFE-B93B-422D-A30C-30D4152E20B7}"/>
    <cellStyle name="Moneda 2 3 24" xfId="1120" xr:uid="{F015D317-CD03-4E3A-8014-C3C6A8A64524}"/>
    <cellStyle name="Moneda 2 3 25" xfId="1121" xr:uid="{E62AC9FA-E1BB-4E25-8225-19AAABB408D7}"/>
    <cellStyle name="Moneda 2 3 26" xfId="1122" xr:uid="{CF0BF3A7-DDA1-4C9C-BFB4-610F896F09AD}"/>
    <cellStyle name="Moneda 2 3 27" xfId="1123" xr:uid="{D71AB9A6-1972-4EFD-A349-2BF9BE64B73E}"/>
    <cellStyle name="Moneda 2 3 28" xfId="1124" xr:uid="{1411847A-DFC0-4DCD-9411-A13CA016D0E7}"/>
    <cellStyle name="Moneda 2 3 29" xfId="1125" xr:uid="{A0FAABCE-0D08-45CB-A2F2-5121223257DD}"/>
    <cellStyle name="Moneda 2 3 3" xfId="1126" xr:uid="{5C5C58F0-3E0D-4367-903C-BEF0B3626003}"/>
    <cellStyle name="Moneda 2 3 30" xfId="1127" xr:uid="{7A00A112-B692-4E7E-9F2E-049A2A3458A8}"/>
    <cellStyle name="Moneda 2 3 31" xfId="1128" xr:uid="{783045FE-A49E-45FD-B3B6-64ADBDB12C68}"/>
    <cellStyle name="Moneda 2 3 32" xfId="1129" xr:uid="{4AD134B8-3553-42C1-98F3-3BCF8C2E14A5}"/>
    <cellStyle name="Moneda 2 3 33" xfId="1130" xr:uid="{ACD48A1B-6CDF-4413-AEAA-A6807C6E50DC}"/>
    <cellStyle name="Moneda 2 3 34" xfId="1103" xr:uid="{6A5F295C-4DC5-4D97-B64A-A39D4C10D4CF}"/>
    <cellStyle name="Moneda 2 3 4" xfId="1131" xr:uid="{C47C2B66-297B-4997-B7F7-B2DF36BE129A}"/>
    <cellStyle name="Moneda 2 3 5" xfId="1132" xr:uid="{4295033B-A402-4154-8BF2-FAD432C5923C}"/>
    <cellStyle name="Moneda 2 3 6" xfId="1133" xr:uid="{E1C52A4D-8D39-443A-BD18-47963587107E}"/>
    <cellStyle name="Moneda 2 3 7" xfId="1134" xr:uid="{C9F27EBC-592E-452E-B40A-8A458FB47295}"/>
    <cellStyle name="Moneda 2 3 8" xfId="1135" xr:uid="{7FF2C59E-4603-429A-B991-99DF15B28621}"/>
    <cellStyle name="Moneda 2 3 9" xfId="1136" xr:uid="{7DE86DD3-EA4C-4393-BC17-3F27681418B5}"/>
    <cellStyle name="Moneda 2 30" xfId="1137" xr:uid="{4CB3EB3C-FBF6-4848-9AE9-F5268D17288B}"/>
    <cellStyle name="Moneda 2 31" xfId="1138" xr:uid="{AAEF4CA0-54A5-4862-90D3-42FECB4717CA}"/>
    <cellStyle name="Moneda 2 32" xfId="1139" xr:uid="{9DB03AFE-BA31-4ED6-A6DE-CAF45DB9CE4D}"/>
    <cellStyle name="Moneda 2 33" xfId="1140" xr:uid="{8315A45D-36D3-4DC5-8699-4178C953219E}"/>
    <cellStyle name="Moneda 2 34" xfId="1141" xr:uid="{42E0B9FD-F87B-4FBD-8D88-F52B2AE86C4D}"/>
    <cellStyle name="Moneda 2 35" xfId="1142" xr:uid="{6C835119-9F67-4B01-8024-C7AA4C0B3DC2}"/>
    <cellStyle name="Moneda 2 36" xfId="1143" xr:uid="{6A6A39E0-88E8-4078-8A2C-C1EE2BED5DBC}"/>
    <cellStyle name="Moneda 2 37" xfId="1144" xr:uid="{08C2B4CA-8F37-4148-84C8-2D555866E3AE}"/>
    <cellStyle name="Moneda 2 38" xfId="1145" xr:uid="{BB543A7A-065F-40BA-95E4-A1360B1BC6EF}"/>
    <cellStyle name="Moneda 2 39" xfId="1146" xr:uid="{DA4312AF-6020-4281-830C-97046938B838}"/>
    <cellStyle name="Moneda 2 4" xfId="301" xr:uid="{55EB0398-74C6-44A2-A877-BECDE4066848}"/>
    <cellStyle name="Moneda 2 4 10" xfId="1148" xr:uid="{D163D4A7-3258-405D-9EC4-D75CEC006565}"/>
    <cellStyle name="Moneda 2 4 11" xfId="1149" xr:uid="{C294610A-ABBF-46D1-9AA8-AD13691A1320}"/>
    <cellStyle name="Moneda 2 4 12" xfId="1150" xr:uid="{B9D1BA67-30F9-48D8-82EB-0D4CB621A67F}"/>
    <cellStyle name="Moneda 2 4 13" xfId="1151" xr:uid="{7F461D8B-558F-410B-8F5F-0757DA676ADD}"/>
    <cellStyle name="Moneda 2 4 14" xfId="1152" xr:uid="{BB51A9B6-894A-43D3-9520-7AB3FC7CF5EA}"/>
    <cellStyle name="Moneda 2 4 15" xfId="1153" xr:uid="{B9BC3E62-6206-4EDB-BF51-E171ABC8382F}"/>
    <cellStyle name="Moneda 2 4 16" xfId="1154" xr:uid="{F87D97FA-00EE-479B-8098-5B3991510760}"/>
    <cellStyle name="Moneda 2 4 17" xfId="1155" xr:uid="{37E9F81D-BBB5-4D06-819D-6795A7D4D758}"/>
    <cellStyle name="Moneda 2 4 18" xfId="1156" xr:uid="{C136184E-0F71-490D-BF84-999734B5A310}"/>
    <cellStyle name="Moneda 2 4 19" xfId="1157" xr:uid="{F1E7DE07-7B2C-45B0-A8B0-79BDA22A8B52}"/>
    <cellStyle name="Moneda 2 4 2" xfId="1158" xr:uid="{786F37FE-7057-4C56-8B88-8994807C7999}"/>
    <cellStyle name="Moneda 2 4 2 2" xfId="1159" xr:uid="{8D4C0110-1757-4949-A3DE-31A40BF99C4D}"/>
    <cellStyle name="Moneda 2 4 20" xfId="1160" xr:uid="{78C19E45-2CEB-4C83-A42D-305CAF8A025E}"/>
    <cellStyle name="Moneda 2 4 21" xfId="1161" xr:uid="{12140EAB-92E6-4326-AE59-74CE1C3D9C27}"/>
    <cellStyle name="Moneda 2 4 22" xfId="1162" xr:uid="{7F5C3823-99F8-433B-998E-3B53724F3E93}"/>
    <cellStyle name="Moneda 2 4 23" xfId="1163" xr:uid="{6D93AFD2-4AA3-40D8-BEC8-53595483E12C}"/>
    <cellStyle name="Moneda 2 4 24" xfId="1164" xr:uid="{8FEFCADB-1F02-48FC-B600-5B4B6FA4F0C5}"/>
    <cellStyle name="Moneda 2 4 25" xfId="1165" xr:uid="{36A818CF-13FD-41E6-BF03-83C5A78F8036}"/>
    <cellStyle name="Moneda 2 4 26" xfId="1166" xr:uid="{50A4EDC2-16AE-488A-965F-2D78452A6577}"/>
    <cellStyle name="Moneda 2 4 27" xfId="1167" xr:uid="{4722B277-EEFD-4DE7-914A-42E2F798C492}"/>
    <cellStyle name="Moneda 2 4 28" xfId="1168" xr:uid="{39CB8226-BB95-4632-A4BA-DD59CE227D45}"/>
    <cellStyle name="Moneda 2 4 29" xfId="1169" xr:uid="{4654A282-E456-4542-BFD5-859382A081A6}"/>
    <cellStyle name="Moneda 2 4 3" xfId="1170" xr:uid="{8DEBBA4A-3EB6-4B93-92F7-1884C577BEAB}"/>
    <cellStyle name="Moneda 2 4 30" xfId="1171" xr:uid="{51A67238-2A0A-415B-A497-6075677FDFB4}"/>
    <cellStyle name="Moneda 2 4 31" xfId="1172" xr:uid="{BB923043-21E6-405E-BEE9-F2B8C9211C85}"/>
    <cellStyle name="Moneda 2 4 32" xfId="1173" xr:uid="{ED20747B-959A-408A-B212-959F76D9E50B}"/>
    <cellStyle name="Moneda 2 4 33" xfId="1174" xr:uid="{3750DAEA-1227-42D7-90B1-891290CD2A50}"/>
    <cellStyle name="Moneda 2 4 34" xfId="1147" xr:uid="{6B88A23A-0D4F-4C42-8D15-163C48A596E6}"/>
    <cellStyle name="Moneda 2 4 4" xfId="1175" xr:uid="{55D8DEC9-A598-4AE8-B2E4-9524D71E4799}"/>
    <cellStyle name="Moneda 2 4 5" xfId="1176" xr:uid="{7C93BBEF-7CFE-48DE-8828-778138394E4D}"/>
    <cellStyle name="Moneda 2 4 6" xfId="1177" xr:uid="{0FDBAD16-D51F-4024-8C61-F84C5BF51400}"/>
    <cellStyle name="Moneda 2 4 7" xfId="1178" xr:uid="{227FA207-A965-450B-BC85-54F1DBFF9820}"/>
    <cellStyle name="Moneda 2 4 8" xfId="1179" xr:uid="{A9FFEEF8-E8F0-4EB9-8D4E-D03F3641933C}"/>
    <cellStyle name="Moneda 2 4 9" xfId="1180" xr:uid="{AD428175-518A-4B4A-9D52-01BA1891F636}"/>
    <cellStyle name="Moneda 2 40" xfId="1181" xr:uid="{A775A9A0-BE2D-472B-A9E0-C5C75B147AB6}"/>
    <cellStyle name="Moneda 2 41" xfId="1182" xr:uid="{F3721021-D568-4201-9F36-D857B2A3A908}"/>
    <cellStyle name="Moneda 2 42" xfId="1183" xr:uid="{4F515F94-617C-441C-91B4-75FF6B28C281}"/>
    <cellStyle name="Moneda 2 43" xfId="1184" xr:uid="{FC03F72F-9A00-487B-9DDE-D326CBFA2CF4}"/>
    <cellStyle name="Moneda 2 44" xfId="1185" xr:uid="{77F1D19E-D780-4461-83C6-06302E15642F}"/>
    <cellStyle name="Moneda 2 45" xfId="1186" xr:uid="{3E27A616-FE7F-479D-9BC3-F3B1B0C19FA7}"/>
    <cellStyle name="Moneda 2 46" xfId="1187" xr:uid="{DB48A625-DCC4-4920-85A9-3D271A03A10B}"/>
    <cellStyle name="Moneda 2 47" xfId="1188" xr:uid="{F518321D-DDE5-45B2-AA10-40353B2B9B04}"/>
    <cellStyle name="Moneda 2 48" xfId="1189" xr:uid="{AB3CA104-B118-42E9-874D-309980161760}"/>
    <cellStyle name="Moneda 2 49" xfId="1190" xr:uid="{C5F8058E-9FBB-48FE-BC90-803709F03224}"/>
    <cellStyle name="Moneda 2 5" xfId="393" xr:uid="{056F9031-28C5-4CD4-BE8C-0FF463122FE0}"/>
    <cellStyle name="Moneda 2 5 10" xfId="1192" xr:uid="{084F5747-7201-475D-BF60-BF2E808BC110}"/>
    <cellStyle name="Moneda 2 5 11" xfId="1193" xr:uid="{417C1A9F-1F28-4AAF-BC12-7FB7F6DDEEE0}"/>
    <cellStyle name="Moneda 2 5 12" xfId="1194" xr:uid="{0E3E1461-D3C1-4AC8-9932-4E3F57100D3C}"/>
    <cellStyle name="Moneda 2 5 13" xfId="1195" xr:uid="{327AACED-5A1E-4CB9-9BFD-AA1B55550F4E}"/>
    <cellStyle name="Moneda 2 5 14" xfId="1196" xr:uid="{CB36BC43-4158-4AAD-903D-EA978B741987}"/>
    <cellStyle name="Moneda 2 5 15" xfId="1197" xr:uid="{2DFE7422-40BC-445E-A5A4-8A88C52B9C74}"/>
    <cellStyle name="Moneda 2 5 16" xfId="1198" xr:uid="{7DC9EA8D-C45D-4864-B234-222D53DA8935}"/>
    <cellStyle name="Moneda 2 5 17" xfId="1199" xr:uid="{C146F3E2-7EF7-4FC1-B90E-7FB50D095949}"/>
    <cellStyle name="Moneda 2 5 18" xfId="1200" xr:uid="{36D88431-430E-4248-96E8-FE5C9249B396}"/>
    <cellStyle name="Moneda 2 5 19" xfId="1201" xr:uid="{9340C42D-C7FD-4DA7-B173-2AD151321694}"/>
    <cellStyle name="Moneda 2 5 2" xfId="1202" xr:uid="{065E111F-FC37-462F-A645-6F0D29AE912C}"/>
    <cellStyle name="Moneda 2 5 2 2" xfId="1203" xr:uid="{3A52C9ED-014C-4419-A09D-DBD932FE20BB}"/>
    <cellStyle name="Moneda 2 5 20" xfId="1204" xr:uid="{BE66F4EF-FB9D-4614-82D9-71452A11BF38}"/>
    <cellStyle name="Moneda 2 5 21" xfId="1205" xr:uid="{9A892FAE-2C14-4B7E-B8DA-EC10B8BD68C1}"/>
    <cellStyle name="Moneda 2 5 22" xfId="1206" xr:uid="{69144E78-0EAC-4159-95AC-E747B4031A01}"/>
    <cellStyle name="Moneda 2 5 23" xfId="1207" xr:uid="{98A37608-B362-477A-9DCC-974552E66F84}"/>
    <cellStyle name="Moneda 2 5 24" xfId="1208" xr:uid="{0180E066-2840-4E1E-9659-F5E492FF0903}"/>
    <cellStyle name="Moneda 2 5 25" xfId="1209" xr:uid="{D54898C9-A227-4EA7-80EC-2050F66D3BB7}"/>
    <cellStyle name="Moneda 2 5 26" xfId="1210" xr:uid="{6A10125F-8385-4B6C-A2CD-3B1FAEE614F3}"/>
    <cellStyle name="Moneda 2 5 27" xfId="1211" xr:uid="{A14871BC-67F1-4C50-B234-59E231E2C064}"/>
    <cellStyle name="Moneda 2 5 28" xfId="1212" xr:uid="{827A7B3F-9A19-4FCF-A12F-1532EE54EF83}"/>
    <cellStyle name="Moneda 2 5 29" xfId="1213" xr:uid="{A5919877-ED91-47FB-9529-CC433D3E2455}"/>
    <cellStyle name="Moneda 2 5 3" xfId="1214" xr:uid="{AC302462-F34C-4D13-9A94-74A210234FCD}"/>
    <cellStyle name="Moneda 2 5 30" xfId="1215" xr:uid="{B8DC0D4C-EB5D-4D4B-B3B9-2ABA138655E9}"/>
    <cellStyle name="Moneda 2 5 31" xfId="1216" xr:uid="{99752AB8-7579-4BB7-BA55-94333B2A8B6C}"/>
    <cellStyle name="Moneda 2 5 32" xfId="1217" xr:uid="{66F7F4A9-679A-4F9C-AE14-17739A8B3448}"/>
    <cellStyle name="Moneda 2 5 33" xfId="1218" xr:uid="{EFCA7A22-915E-4F3C-8905-D490CD0D1864}"/>
    <cellStyle name="Moneda 2 5 34" xfId="1191" xr:uid="{3F9B2867-F1F1-4C87-AFE6-647008A50E9F}"/>
    <cellStyle name="Moneda 2 5 4" xfId="1219" xr:uid="{4D0E0FA0-0FBB-4F1B-BC20-B773903CC5D5}"/>
    <cellStyle name="Moneda 2 5 5" xfId="1220" xr:uid="{ED9F1C85-3418-4A5C-965E-3B49EDBBF656}"/>
    <cellStyle name="Moneda 2 5 6" xfId="1221" xr:uid="{58B0087D-8FDA-443B-9D2E-F7A26DB39002}"/>
    <cellStyle name="Moneda 2 5 7" xfId="1222" xr:uid="{72BDA67E-2487-4254-B772-79BF4F88741A}"/>
    <cellStyle name="Moneda 2 5 8" xfId="1223" xr:uid="{57C5B019-A066-4AA5-9F51-B8620AD488C0}"/>
    <cellStyle name="Moneda 2 5 9" xfId="1224" xr:uid="{920D0BAB-F086-4552-85B6-6B5495D77543}"/>
    <cellStyle name="Moneda 2 50" xfId="1225" xr:uid="{23122E17-0F71-4E84-8C77-CCE04E97D982}"/>
    <cellStyle name="Moneda 2 51" xfId="1226" xr:uid="{CA0D7DE4-1FE5-4533-972D-1001E1B8B85C}"/>
    <cellStyle name="Moneda 2 52" xfId="1227" xr:uid="{FD3B147B-2F33-4AFE-8C85-565433F35DCE}"/>
    <cellStyle name="Moneda 2 53" xfId="1228" xr:uid="{4F385A15-F82B-471B-9601-5B7CB7E28A7D}"/>
    <cellStyle name="Moneda 2 54" xfId="1229" xr:uid="{B2D7653E-1233-48ED-B6B2-484245734807}"/>
    <cellStyle name="Moneda 2 55" xfId="1230" xr:uid="{2A537B62-4A17-43BB-BFA4-3A6CC269858C}"/>
    <cellStyle name="Moneda 2 56" xfId="1231" xr:uid="{69BEFA21-C9FF-445F-AD15-761E18FC6390}"/>
    <cellStyle name="Moneda 2 57" xfId="1232" xr:uid="{197EBA78-5B47-48AA-B42C-41F7F75D670E}"/>
    <cellStyle name="Moneda 2 58" xfId="1233" xr:uid="{4017B72C-F772-457F-ABA7-D5E294C7BA81}"/>
    <cellStyle name="Moneda 2 59" xfId="1234" xr:uid="{47E46436-ACAE-4F92-8CD4-D93BB21A3580}"/>
    <cellStyle name="Moneda 2 6" xfId="160" xr:uid="{99A6E350-F37A-4C2E-BD83-537B72C32226}"/>
    <cellStyle name="Moneda 2 6 2" xfId="1236" xr:uid="{CA4968EB-0368-42E2-AA6B-85C570225F47}"/>
    <cellStyle name="Moneda 2 6 2 2" xfId="1237" xr:uid="{EA3756DE-0113-4587-B849-90369BD09B24}"/>
    <cellStyle name="Moneda 2 6 3" xfId="1235" xr:uid="{77BE4023-D268-428B-B727-17FDF306F8CA}"/>
    <cellStyle name="Moneda 2 60" xfId="1238" xr:uid="{BE6C6CCA-BA92-4377-8387-DF977A5F31A8}"/>
    <cellStyle name="Moneda 2 61" xfId="1239" xr:uid="{0873FFB6-EC2E-480F-A983-F2CB1B70EB4A}"/>
    <cellStyle name="Moneda 2 62" xfId="1240" xr:uid="{7A9A545E-111E-46F3-B904-9778C2985C55}"/>
    <cellStyle name="Moneda 2 63" xfId="1241" xr:uid="{71899386-B6FC-4AFA-902B-28BBFB270508}"/>
    <cellStyle name="Moneda 2 64" xfId="1242" xr:uid="{6C631BBE-117C-49B0-B05F-A3E7125AEC42}"/>
    <cellStyle name="Moneda 2 65" xfId="1243" xr:uid="{8E44AFB6-36CC-4A3A-9A4C-7370F3B85C6E}"/>
    <cellStyle name="Moneda 2 66" xfId="1244" xr:uid="{67568F56-B805-4937-A05B-D999323451A8}"/>
    <cellStyle name="Moneda 2 67" xfId="1245" xr:uid="{9E128F89-C94A-425F-AFA8-CD64A642C9BF}"/>
    <cellStyle name="Moneda 2 68" xfId="1246" xr:uid="{F33EB351-9EFD-4D18-9C8F-AFC8163D7BEF}"/>
    <cellStyle name="Moneda 2 69" xfId="1014" xr:uid="{1546FE0C-5FC4-42A0-A741-A96D10CDE1B2}"/>
    <cellStyle name="Moneda 2 7" xfId="1247" xr:uid="{90E55F29-C8DD-416F-913D-85B675829829}"/>
    <cellStyle name="Moneda 2 7 2" xfId="1248" xr:uid="{3D1A1D31-7DA1-48FF-91B7-A444F29B7E20}"/>
    <cellStyle name="Moneda 2 70" xfId="2275" xr:uid="{72D236B5-D311-4215-B6B7-46582D75BD49}"/>
    <cellStyle name="Moneda 2 71" xfId="2342" xr:uid="{1071FA44-BC9D-449E-8BC1-718319DF82D2}"/>
    <cellStyle name="Moneda 2 8" xfId="1249" xr:uid="{9FF68B24-66F9-4CE2-994C-0FBB6DF42C06}"/>
    <cellStyle name="Moneda 2 9" xfId="1250"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9" xr:uid="{1C1B8E38-F0D3-4FA0-A51C-4EF21979AE03}"/>
    <cellStyle name="Moneda 27" xfId="2373" xr:uid="{FB28F304-2D7E-42C8-94EF-475CB99AFDBB}"/>
    <cellStyle name="Moneda 28" xfId="1868" xr:uid="{F2CFB00E-3CE8-42A2-8BA9-902BFD7B78F1}"/>
    <cellStyle name="Moneda 3" xfId="161" xr:uid="{F143184C-5E9C-4DC0-BEF6-FAAC00D34060}"/>
    <cellStyle name="Moneda 3 10" xfId="1252" xr:uid="{2626D002-65A5-4E38-A667-50E6BCEF2BAA}"/>
    <cellStyle name="Moneda 3 11" xfId="1253" xr:uid="{1E17EEC6-BE3B-41E9-A8CD-5932324E2691}"/>
    <cellStyle name="Moneda 3 12" xfId="1254" xr:uid="{79853B8D-2416-44C8-AB12-0EEB7B0B54D2}"/>
    <cellStyle name="Moneda 3 13" xfId="1255" xr:uid="{4DD2E7E3-407E-48F8-9903-24E5A8559CEA}"/>
    <cellStyle name="Moneda 3 14" xfId="1256" xr:uid="{7333BBAB-B91B-4986-A3B6-6C3535BB3AE6}"/>
    <cellStyle name="Moneda 3 15" xfId="1257" xr:uid="{FADD217B-B9D2-4261-99AB-DF4CC8F01B92}"/>
    <cellStyle name="Moneda 3 16" xfId="1258" xr:uid="{57854FE7-5619-4651-A2B7-9A1ABB23CEB5}"/>
    <cellStyle name="Moneda 3 17" xfId="1259" xr:uid="{C28BCD52-C409-4073-8248-CF0B0CAFAC94}"/>
    <cellStyle name="Moneda 3 18" xfId="1260" xr:uid="{26482E7B-636F-4A5E-BCFB-479F310CDADF}"/>
    <cellStyle name="Moneda 3 19" xfId="1261" xr:uid="{710F9F34-AB8C-4023-9748-FB19135FB1C1}"/>
    <cellStyle name="Moneda 3 2" xfId="162" xr:uid="{47B73BBD-8032-4B9B-8D0E-123711BB40BD}"/>
    <cellStyle name="Moneda 3 2 10" xfId="1263" xr:uid="{1851BB5C-41D8-4C81-A0D0-DEC9A1599C4B}"/>
    <cellStyle name="Moneda 3 2 11" xfId="1264" xr:uid="{1B53157A-E7BD-420A-BB83-88C39645A7C4}"/>
    <cellStyle name="Moneda 3 2 12" xfId="1265" xr:uid="{C8B601AB-AFB8-487B-A355-0A5D7E46EA50}"/>
    <cellStyle name="Moneda 3 2 13" xfId="1266" xr:uid="{C25C0D79-43B2-4347-8949-B4AE50576D82}"/>
    <cellStyle name="Moneda 3 2 14" xfId="1267" xr:uid="{2A828101-55FC-4398-ABAB-C18D660A7518}"/>
    <cellStyle name="Moneda 3 2 15" xfId="1268" xr:uid="{1C426821-D09A-4DCF-9432-E735969094C2}"/>
    <cellStyle name="Moneda 3 2 16" xfId="1269" xr:uid="{3EE88180-87A2-410E-B5FF-4A101E8D177D}"/>
    <cellStyle name="Moneda 3 2 17" xfId="1270" xr:uid="{A2F685A2-8798-4A17-8E5A-8A094338CDCB}"/>
    <cellStyle name="Moneda 3 2 18" xfId="1271" xr:uid="{646E1D4A-B1CD-4BEC-AEEA-6226AA44714D}"/>
    <cellStyle name="Moneda 3 2 19" xfId="1272" xr:uid="{D6272141-1E41-4445-B8CE-CC962D16262A}"/>
    <cellStyle name="Moneda 3 2 2" xfId="163" xr:uid="{307ABC9B-FDBF-457F-A236-59061573666F}"/>
    <cellStyle name="Moneda 3 2 2 2" xfId="1274" xr:uid="{7350A4DD-079C-46A9-AE08-62E9D2061E47}"/>
    <cellStyle name="Moneda 3 2 2 3" xfId="1275" xr:uid="{ABCC9ECF-8887-4455-8DA5-306C52F29074}"/>
    <cellStyle name="Moneda 3 2 2 4" xfId="1273" xr:uid="{479E8272-5F41-4913-A527-5AE8BD63792F}"/>
    <cellStyle name="Moneda 3 2 20" xfId="1276" xr:uid="{0600C905-F727-4C33-9E2F-674D9E4DD9F8}"/>
    <cellStyle name="Moneda 3 2 21" xfId="1277" xr:uid="{2B308490-0F03-4681-8761-92628F465FF8}"/>
    <cellStyle name="Moneda 3 2 22" xfId="1278" xr:uid="{74A4732A-5A15-4F3E-8DD5-77D9AF5AF0DC}"/>
    <cellStyle name="Moneda 3 2 23" xfId="1279" xr:uid="{3D8D9F98-E781-481A-A8FE-C85CB35E5B70}"/>
    <cellStyle name="Moneda 3 2 24" xfId="1280" xr:uid="{29B7C3FD-FDCC-4AFA-8067-11A1301D3BBF}"/>
    <cellStyle name="Moneda 3 2 25" xfId="1281" xr:uid="{2E808ADE-A85F-4892-975B-956026291A50}"/>
    <cellStyle name="Moneda 3 2 26" xfId="1282" xr:uid="{9C272122-2555-4E6D-A4E3-A634991C55EE}"/>
    <cellStyle name="Moneda 3 2 27" xfId="1283" xr:uid="{C412B07F-D7F6-48C8-9468-990076054A5C}"/>
    <cellStyle name="Moneda 3 2 28" xfId="1284" xr:uid="{30411372-9DA9-4F23-B314-1CECB2DE39EF}"/>
    <cellStyle name="Moneda 3 2 29" xfId="1285" xr:uid="{DC1822B7-2676-49C7-A6F8-B48892347147}"/>
    <cellStyle name="Moneda 3 2 3" xfId="164" xr:uid="{7FA8015C-F575-4961-95B4-50A08854D95D}"/>
    <cellStyle name="Moneda 3 2 3 2" xfId="1287" xr:uid="{4CB67A3B-DF20-4FB3-9B29-5A6C24AD4E5D}"/>
    <cellStyle name="Moneda 3 2 3 3" xfId="1288" xr:uid="{31BEB861-8342-4C88-B07C-2D3AF212E479}"/>
    <cellStyle name="Moneda 3 2 3 4" xfId="1286" xr:uid="{0D75B0A7-2C19-42A6-83BF-A37EA8C1196B}"/>
    <cellStyle name="Moneda 3 2 30" xfId="1289" xr:uid="{D21F908A-3431-4D29-9145-FD05CEB3F873}"/>
    <cellStyle name="Moneda 3 2 31" xfId="1290" xr:uid="{0BAE4B5D-8A50-45B7-8E88-51B98CD123B5}"/>
    <cellStyle name="Moneda 3 2 32" xfId="1291" xr:uid="{C1CA7DE8-67AF-4CC5-B70A-9D9CD53CCCF0}"/>
    <cellStyle name="Moneda 3 2 33" xfId="1292" xr:uid="{66DC3B3C-4F73-4C7E-8ECC-157401DE8D50}"/>
    <cellStyle name="Moneda 3 2 34" xfId="1293" xr:uid="{80A83EE7-6B9E-40F4-90E6-390D76D60F2E}"/>
    <cellStyle name="Moneda 3 2 35" xfId="1294" xr:uid="{9E87008D-A676-4B92-B808-3608F9316F53}"/>
    <cellStyle name="Moneda 3 2 36" xfId="1295" xr:uid="{ACFA3AAF-AE69-4FB0-97EB-77B88C1AE6B1}"/>
    <cellStyle name="Moneda 3 2 37" xfId="1296" xr:uid="{26B39806-25AF-4F34-95DE-611DA4AAD7A2}"/>
    <cellStyle name="Moneda 3 2 38" xfId="1297" xr:uid="{DB880A65-A43A-44B5-AF1E-A46EE1BE2F6D}"/>
    <cellStyle name="Moneda 3 2 39" xfId="1298" xr:uid="{4E80A0CC-F73B-4F86-9B28-1AEF51C6F0C9}"/>
    <cellStyle name="Moneda 3 2 4" xfId="317" xr:uid="{5AF779F7-62F3-4343-93FA-9EEC52FA48CC}"/>
    <cellStyle name="Moneda 3 2 4 2" xfId="1300" xr:uid="{A19197DA-2500-460A-BA4C-51D642D8300D}"/>
    <cellStyle name="Moneda 3 2 4 3" xfId="1301" xr:uid="{A672A5D9-0411-4A79-9074-67D7A6BB4016}"/>
    <cellStyle name="Moneda 3 2 4 4" xfId="1299" xr:uid="{A0A479B8-2B94-4337-82B7-8C1F4E3F63E0}"/>
    <cellStyle name="Moneda 3 2 40" xfId="1302" xr:uid="{449C3F26-680C-4091-B724-74C7B6950313}"/>
    <cellStyle name="Moneda 3 2 41" xfId="1303" xr:uid="{8B1AC9C1-5755-4025-AA07-0CF57CCBC051}"/>
    <cellStyle name="Moneda 3 2 42" xfId="1304" xr:uid="{0612FE19-02A7-4A08-B373-51758113FE12}"/>
    <cellStyle name="Moneda 3 2 43" xfId="1305" xr:uid="{57C2E77A-ACE5-4F58-836B-5A9AA49E5CF2}"/>
    <cellStyle name="Moneda 3 2 44" xfId="1306" xr:uid="{9D3B8AA9-BC54-442D-AFE4-B4457A7EB069}"/>
    <cellStyle name="Moneda 3 2 45" xfId="1307" xr:uid="{632F35EF-F325-4A50-8726-D26AB0A56CD2}"/>
    <cellStyle name="Moneda 3 2 46" xfId="1308" xr:uid="{568495AD-5257-4DBC-99E4-C8070C57D947}"/>
    <cellStyle name="Moneda 3 2 47" xfId="1309" xr:uid="{0D402160-D34A-4CA8-9E0D-A61BD787D534}"/>
    <cellStyle name="Moneda 3 2 48" xfId="1310" xr:uid="{E21DDBA2-5CD8-4793-97E5-409794CB623A}"/>
    <cellStyle name="Moneda 3 2 49" xfId="1311" xr:uid="{36CC8D78-8E4A-458F-813E-E19939202D38}"/>
    <cellStyle name="Moneda 3 2 5" xfId="1312" xr:uid="{28E813FC-B937-448E-BC9F-A6D01A6B5385}"/>
    <cellStyle name="Moneda 3 2 50" xfId="1313" xr:uid="{498D4387-3258-459A-9B58-420BA2625AC2}"/>
    <cellStyle name="Moneda 3 2 51" xfId="1314" xr:uid="{238E34D6-D093-42C8-9B27-E471AC516F7D}"/>
    <cellStyle name="Moneda 3 2 52" xfId="1315" xr:uid="{ABBC6874-83DC-48A1-A256-94DDFB2F1292}"/>
    <cellStyle name="Moneda 3 2 53" xfId="1316" xr:uid="{06F4A4A3-F15C-4D4C-A664-3443D9DFECC8}"/>
    <cellStyle name="Moneda 3 2 54" xfId="1317" xr:uid="{091A835E-B7AE-400E-A47F-D13846ED17DA}"/>
    <cellStyle name="Moneda 3 2 55" xfId="1318" xr:uid="{3751E4BF-E6A2-4459-A08E-99B7CD9A178E}"/>
    <cellStyle name="Moneda 3 2 56" xfId="1319" xr:uid="{0C3B62AC-B4EA-4195-A4B0-B723ECE8ACA7}"/>
    <cellStyle name="Moneda 3 2 57" xfId="1320" xr:uid="{C72598BD-FCFC-4FB5-90EB-C38F6B055B1B}"/>
    <cellStyle name="Moneda 3 2 58" xfId="1321" xr:uid="{5EB5D883-9D6F-4866-ACAE-CC8E9911C908}"/>
    <cellStyle name="Moneda 3 2 59" xfId="1322" xr:uid="{DF74B451-CC32-4049-B14E-744F3541345C}"/>
    <cellStyle name="Moneda 3 2 6" xfId="1323" xr:uid="{8667ECE7-C096-40E5-AE0F-E2764BD29574}"/>
    <cellStyle name="Moneda 3 2 60" xfId="1324" xr:uid="{34DAC052-5678-4497-8CF1-274758991277}"/>
    <cellStyle name="Moneda 3 2 61" xfId="1325" xr:uid="{2418CD96-6956-4339-9FD6-E6BA2ED3B16F}"/>
    <cellStyle name="Moneda 3 2 62" xfId="1326" xr:uid="{72EEF300-93BF-416E-9C29-9D287D900C53}"/>
    <cellStyle name="Moneda 3 2 63" xfId="1327" xr:uid="{4D169B32-7461-43FD-A17D-172E3246B344}"/>
    <cellStyle name="Moneda 3 2 64" xfId="1328" xr:uid="{1DCFC93A-6E35-42F8-B22D-AF48987EB86B}"/>
    <cellStyle name="Moneda 3 2 65" xfId="1329" xr:uid="{74E0F578-C744-4008-AFF2-5DD3F6AFD70A}"/>
    <cellStyle name="Moneda 3 2 66" xfId="1262" xr:uid="{476E0DC3-C8AA-41A6-8A87-AC06D3C5D068}"/>
    <cellStyle name="Moneda 3 2 7" xfId="1330" xr:uid="{8EB6BA88-72CF-4501-A869-787EA6A7D05E}"/>
    <cellStyle name="Moneda 3 2 8" xfId="1331" xr:uid="{748CA22F-641D-40C9-9140-AC5FEADAB962}"/>
    <cellStyle name="Moneda 3 2 9" xfId="1332" xr:uid="{58E9642E-9BBC-4BAD-9FD7-ED64CF5290D5}"/>
    <cellStyle name="Moneda 3 20" xfId="1333" xr:uid="{ADB68F01-AE67-4E51-BA36-5E2C1736DD19}"/>
    <cellStyle name="Moneda 3 21" xfId="1334" xr:uid="{88DBBE2F-706E-430E-B80E-07DD6E505CF0}"/>
    <cellStyle name="Moneda 3 22" xfId="1335" xr:uid="{03E72D2C-4F72-43AB-981B-49ECB05FB42F}"/>
    <cellStyle name="Moneda 3 23" xfId="1336" xr:uid="{24CDE613-8C30-456D-9E55-ECDCC4D3A1FE}"/>
    <cellStyle name="Moneda 3 24" xfId="1337" xr:uid="{D57A40EC-FF44-4CCB-9B49-581DBE6EEEC7}"/>
    <cellStyle name="Moneda 3 25" xfId="1338" xr:uid="{6C263163-65C5-4DE9-A52C-A8924BAE27B7}"/>
    <cellStyle name="Moneda 3 26" xfId="1339" xr:uid="{281A6932-6D9D-4CF3-B3F1-B969C8196790}"/>
    <cellStyle name="Moneda 3 27" xfId="1340" xr:uid="{6E0416B3-D194-4AB1-BD0D-1DEF31A9CC2C}"/>
    <cellStyle name="Moneda 3 28" xfId="1341" xr:uid="{DBB82264-5B07-4613-A090-F1D2C94BE5A0}"/>
    <cellStyle name="Moneda 3 29" xfId="1342" xr:uid="{2F570F43-BE2B-4C67-A0C3-1E040ACCFF12}"/>
    <cellStyle name="Moneda 3 3" xfId="165" xr:uid="{1C56E347-6A6C-4B4B-9176-8B666C07DB9B}"/>
    <cellStyle name="Moneda 3 3 10" xfId="1344" xr:uid="{E815083A-3FBB-4649-A2FF-9250DB91743D}"/>
    <cellStyle name="Moneda 3 3 11" xfId="1345" xr:uid="{8F6B0D01-1A7A-4233-AEB8-39C896F562CC}"/>
    <cellStyle name="Moneda 3 3 12" xfId="1346" xr:uid="{F60B6EA6-2B2C-4C5C-88EE-78BD1869A347}"/>
    <cellStyle name="Moneda 3 3 13" xfId="1347" xr:uid="{96BCBD18-5412-454D-9CE9-EC268A1FF9F4}"/>
    <cellStyle name="Moneda 3 3 14" xfId="1348" xr:uid="{D7BDA9FC-59CF-49DA-923D-5C3A8C801DF7}"/>
    <cellStyle name="Moneda 3 3 15" xfId="1349" xr:uid="{647CF2A4-162D-4C52-8D08-87DCB5CF67F1}"/>
    <cellStyle name="Moneda 3 3 16" xfId="1350" xr:uid="{71E6A413-E2DC-494B-B104-86FE4F14174B}"/>
    <cellStyle name="Moneda 3 3 17" xfId="1351" xr:uid="{031E3183-D39A-43A8-A449-24844B6CA12A}"/>
    <cellStyle name="Moneda 3 3 18" xfId="1352" xr:uid="{8CB62D88-7BA3-45EF-B956-83856ADD7C67}"/>
    <cellStyle name="Moneda 3 3 19" xfId="1353" xr:uid="{87CA5383-2251-4313-933F-5FD3168A77E3}"/>
    <cellStyle name="Moneda 3 3 2" xfId="333" xr:uid="{EB8F96D1-18EF-4649-9950-DAE5C0056866}"/>
    <cellStyle name="Moneda 3 3 2 2" xfId="1355" xr:uid="{680B3A34-0550-424E-9709-58B3A39EBC71}"/>
    <cellStyle name="Moneda 3 3 2 3" xfId="1356" xr:uid="{BEADDEF8-A7D2-4B0D-91E7-4519826356D5}"/>
    <cellStyle name="Moneda 3 3 2 4" xfId="1354" xr:uid="{60457AAD-4F11-4BCD-9D44-6E9C62B2DECA}"/>
    <cellStyle name="Moneda 3 3 20" xfId="1357" xr:uid="{4347AA0D-7D53-4CBF-9EE7-DC443E2793CA}"/>
    <cellStyle name="Moneda 3 3 21" xfId="1358" xr:uid="{40C2E34A-8823-417C-BF5C-168ACBA60939}"/>
    <cellStyle name="Moneda 3 3 22" xfId="1359" xr:uid="{C12A1B61-53ED-4D53-9812-0DCAEB340196}"/>
    <cellStyle name="Moneda 3 3 23" xfId="1360" xr:uid="{749A0C05-6D60-4707-93B4-B83BA7AECE5D}"/>
    <cellStyle name="Moneda 3 3 24" xfId="1361" xr:uid="{EEE45CA9-1721-485A-B3B3-962B6A7B9024}"/>
    <cellStyle name="Moneda 3 3 25" xfId="1362" xr:uid="{C1CFC17C-39D8-474B-B276-A046D0B134E7}"/>
    <cellStyle name="Moneda 3 3 26" xfId="1363" xr:uid="{D71425B8-3C19-49FC-A4EB-D4874FFE0E4B}"/>
    <cellStyle name="Moneda 3 3 27" xfId="1364" xr:uid="{65BC1958-147D-40AC-B2F8-8E3AE56BBE23}"/>
    <cellStyle name="Moneda 3 3 28" xfId="1365" xr:uid="{FFA8A081-FDB4-4852-97EF-4733BA889692}"/>
    <cellStyle name="Moneda 3 3 29" xfId="1366" xr:uid="{30E20062-A896-4006-B68A-507BF30C4755}"/>
    <cellStyle name="Moneda 3 3 3" xfId="1367" xr:uid="{A94A9239-D3D1-453E-BCA2-53D5382CD2E8}"/>
    <cellStyle name="Moneda 3 3 30" xfId="1368" xr:uid="{1FF5D5B7-50A3-4DAC-B653-96E9B1284DB0}"/>
    <cellStyle name="Moneda 3 3 31" xfId="1369" xr:uid="{39409FC7-75C8-48A1-B350-BCFB0B48B46E}"/>
    <cellStyle name="Moneda 3 3 32" xfId="1370" xr:uid="{CB034573-7FA9-4287-8099-0F3AAC3DA70C}"/>
    <cellStyle name="Moneda 3 3 33" xfId="1371" xr:uid="{B437779A-04FB-47CD-A83D-2D878B84CE3B}"/>
    <cellStyle name="Moneda 3 3 34" xfId="1372" xr:uid="{9FC552EB-6832-448B-A3D7-6D6C05A10F01}"/>
    <cellStyle name="Moneda 3 3 35" xfId="1373" xr:uid="{790D7FC0-562B-4A28-A094-D25424BFE142}"/>
    <cellStyle name="Moneda 3 3 36" xfId="1374" xr:uid="{E9CEC089-A59D-4E4B-BD69-CF5BF5548E6B}"/>
    <cellStyle name="Moneda 3 3 37" xfId="1375" xr:uid="{80C28968-AC55-4581-8FDC-92E64C109499}"/>
    <cellStyle name="Moneda 3 3 38" xfId="1376" xr:uid="{53D24E9A-0CEE-4F42-BB5B-1E3C254C5C76}"/>
    <cellStyle name="Moneda 3 3 39" xfId="1377" xr:uid="{8C3C001F-5FB5-44B7-823A-D226496113E2}"/>
    <cellStyle name="Moneda 3 3 4" xfId="1378" xr:uid="{3FB400CF-F1C1-4386-BC30-B3919CC91BEE}"/>
    <cellStyle name="Moneda 3 3 40" xfId="1379" xr:uid="{A29818C3-CE92-4441-A348-BB939E2F1E7E}"/>
    <cellStyle name="Moneda 3 3 41" xfId="1380" xr:uid="{9694EBE2-99A7-48FA-928B-87B5EE292881}"/>
    <cellStyle name="Moneda 3 3 42" xfId="1381" xr:uid="{63A236B8-29E6-487D-A889-03E5299E8370}"/>
    <cellStyle name="Moneda 3 3 43" xfId="1382" xr:uid="{ED7518E1-494D-473D-8D8B-E9A5C92BD86D}"/>
    <cellStyle name="Moneda 3 3 44" xfId="1383" xr:uid="{7ED80239-D083-4F72-8DF9-08AA78FEDE8F}"/>
    <cellStyle name="Moneda 3 3 45" xfId="1384" xr:uid="{EE5565CC-A705-45EF-A4A1-3A62081D8F3B}"/>
    <cellStyle name="Moneda 3 3 46" xfId="1385" xr:uid="{9003A709-6615-48D0-82B8-2B0B544A4BB2}"/>
    <cellStyle name="Moneda 3 3 47" xfId="1386" xr:uid="{F4C36638-31EB-4DB6-B782-3AD7CE63FD6B}"/>
    <cellStyle name="Moneda 3 3 48" xfId="1387" xr:uid="{49A85E7B-6F32-42E8-883A-F382F0BD6479}"/>
    <cellStyle name="Moneda 3 3 49" xfId="1388" xr:uid="{B85654D3-201E-466C-A978-5CE69DAC9A9B}"/>
    <cellStyle name="Moneda 3 3 5" xfId="1389" xr:uid="{FD9CF868-9980-46F7-9C1C-8B1087B571E4}"/>
    <cellStyle name="Moneda 3 3 50" xfId="1390" xr:uid="{6FAF7DA1-9B7B-4ECD-9B22-2F021218A1CF}"/>
    <cellStyle name="Moneda 3 3 51" xfId="1391" xr:uid="{3ECB8273-B444-4E51-9F7A-97EE0371D869}"/>
    <cellStyle name="Moneda 3 3 52" xfId="1392" xr:uid="{5CC2AFE7-184F-456D-995D-71D22E5BF2F0}"/>
    <cellStyle name="Moneda 3 3 53" xfId="1393" xr:uid="{1D4FCFB3-78C4-4681-B564-9DFE3156282B}"/>
    <cellStyle name="Moneda 3 3 54" xfId="1394" xr:uid="{529EC025-900A-452E-834C-E5EA3074C199}"/>
    <cellStyle name="Moneda 3 3 55" xfId="1395" xr:uid="{B1C34B28-6D6A-4588-83B9-AD459691758F}"/>
    <cellStyle name="Moneda 3 3 56" xfId="1396" xr:uid="{60254262-EC44-41B9-8297-F97FF889FC59}"/>
    <cellStyle name="Moneda 3 3 57" xfId="1397" xr:uid="{34290C84-861B-4C56-A605-B7C45FCFCF17}"/>
    <cellStyle name="Moneda 3 3 58" xfId="1398" xr:uid="{D444AA72-2DD3-4EC2-96B2-3B0CC4A2A4DB}"/>
    <cellStyle name="Moneda 3 3 59" xfId="1399" xr:uid="{08C0BBF0-D831-493B-BCC7-A9F2D8FB9DC9}"/>
    <cellStyle name="Moneda 3 3 6" xfId="1400" xr:uid="{4BEA4CD8-9D68-40B6-9E6C-1C3C071CEE55}"/>
    <cellStyle name="Moneda 3 3 60" xfId="1401" xr:uid="{6DDCA9BC-3CA2-4D92-9415-D922F6053D37}"/>
    <cellStyle name="Moneda 3 3 61" xfId="1402" xr:uid="{11DD8ADE-CB9B-4CFA-B487-0AD915B7588C}"/>
    <cellStyle name="Moneda 3 3 62" xfId="1403" xr:uid="{FC350259-B1EA-4902-AF9E-0B10319EC57D}"/>
    <cellStyle name="Moneda 3 3 63" xfId="1404" xr:uid="{FECA9888-96E5-49C3-B70D-668AF5F5B348}"/>
    <cellStyle name="Moneda 3 3 64" xfId="1405" xr:uid="{581DFEAD-9BEC-48EE-B470-2D946A6F973D}"/>
    <cellStyle name="Moneda 3 3 65" xfId="1406" xr:uid="{5BD0F8CA-E35F-4D51-B324-29B677E05BF6}"/>
    <cellStyle name="Moneda 3 3 66" xfId="1343" xr:uid="{D259D882-71FE-44F2-9C2E-91EB9CF9F8A1}"/>
    <cellStyle name="Moneda 3 3 7" xfId="1407" xr:uid="{620EA459-7152-4E9D-8E56-29AADA23AB5D}"/>
    <cellStyle name="Moneda 3 3 8" xfId="1408" xr:uid="{5D6DD7A0-6820-49F1-A20D-940FF54F0B04}"/>
    <cellStyle name="Moneda 3 3 9" xfId="1409" xr:uid="{609AB929-049C-4302-9274-811810C51763}"/>
    <cellStyle name="Moneda 3 30" xfId="1410" xr:uid="{94EAFA5F-B335-4B7C-8C99-724496949AE6}"/>
    <cellStyle name="Moneda 3 31" xfId="1411" xr:uid="{A20FF593-5BD6-42F2-8014-81C3D1AE9A60}"/>
    <cellStyle name="Moneda 3 32" xfId="1412" xr:uid="{3327A02F-281D-45B0-93BF-D7E1682D450A}"/>
    <cellStyle name="Moneda 3 33" xfId="1413" xr:uid="{601BE526-48DB-41C9-B6AF-2A33E1A01904}"/>
    <cellStyle name="Moneda 3 34" xfId="1414" xr:uid="{5DC0EC79-4695-4368-BF57-BB11D629FF26}"/>
    <cellStyle name="Moneda 3 35" xfId="1415" xr:uid="{BC2F4CF6-A8A6-40B0-9AF6-5DA5A1567A1F}"/>
    <cellStyle name="Moneda 3 36" xfId="1416" xr:uid="{17A2A813-24C4-4B9D-AEF1-EB826EEBF197}"/>
    <cellStyle name="Moneda 3 36 2" xfId="1417" xr:uid="{24D6EC56-1C7F-4424-9CAB-3BD0AB9A7296}"/>
    <cellStyle name="Moneda 3 37" xfId="1418" xr:uid="{819FDF59-C257-451C-B536-C7998B2D54BC}"/>
    <cellStyle name="Moneda 3 38" xfId="1419" xr:uid="{86FFD19D-20B1-46C2-8A3E-32648A5E4A46}"/>
    <cellStyle name="Moneda 3 39" xfId="1420" xr:uid="{C4FBEABA-2C84-41EF-8A66-11917F3D447D}"/>
    <cellStyle name="Moneda 3 4" xfId="302" xr:uid="{28FBD4A4-7734-4E72-8886-94C506B707EB}"/>
    <cellStyle name="Moneda 3 4 10" xfId="1422" xr:uid="{7F0DFB90-7F00-4736-9BE1-ADADE07229E0}"/>
    <cellStyle name="Moneda 3 4 11" xfId="1423" xr:uid="{51B5615E-B8F5-4C38-A115-0C31AC94FB0E}"/>
    <cellStyle name="Moneda 3 4 12" xfId="1424" xr:uid="{012F090F-5E7E-44CE-A700-0F5802848F73}"/>
    <cellStyle name="Moneda 3 4 13" xfId="1425" xr:uid="{2D680635-515E-47AE-8476-B17FE7435F33}"/>
    <cellStyle name="Moneda 3 4 14" xfId="1426" xr:uid="{6F844869-70BD-4D75-BD2C-44E4C4A56017}"/>
    <cellStyle name="Moneda 3 4 15" xfId="1427" xr:uid="{BEEAC58C-44F0-40D8-925E-D3B06174BC49}"/>
    <cellStyle name="Moneda 3 4 16" xfId="1428" xr:uid="{D3CB6D43-86C7-42D7-8590-1C18A5C258B7}"/>
    <cellStyle name="Moneda 3 4 17" xfId="1429" xr:uid="{7F417394-1B18-4D07-B971-3888F1C93C25}"/>
    <cellStyle name="Moneda 3 4 18" xfId="1430" xr:uid="{9F8EB209-F689-45A9-8253-6535CA9ABEF2}"/>
    <cellStyle name="Moneda 3 4 19" xfId="1431" xr:uid="{E6AC4BE7-A62C-4C64-B492-71495328E489}"/>
    <cellStyle name="Moneda 3 4 2" xfId="1432" xr:uid="{D8FECEC5-83FD-4319-992F-EC69BC293AB0}"/>
    <cellStyle name="Moneda 3 4 20" xfId="1433" xr:uid="{04FE0404-553C-44AF-A1E4-873067759F37}"/>
    <cellStyle name="Moneda 3 4 21" xfId="1434" xr:uid="{84C66016-A9C2-4EA7-86AA-6F544B929F5F}"/>
    <cellStyle name="Moneda 3 4 22" xfId="1435" xr:uid="{33430D69-FFB4-4481-BFCE-9A57CD2BE80C}"/>
    <cellStyle name="Moneda 3 4 23" xfId="1436" xr:uid="{01FA8524-9E4A-4B8A-9034-3043F4E71BC6}"/>
    <cellStyle name="Moneda 3 4 24" xfId="1437" xr:uid="{CFEC1BDA-B083-4187-9D88-E30054678657}"/>
    <cellStyle name="Moneda 3 4 25" xfId="1438" xr:uid="{9034ADAC-083C-4652-9C19-DEB5571EE561}"/>
    <cellStyle name="Moneda 3 4 26" xfId="1439" xr:uid="{2C350550-1A36-4732-BAB4-6CB47976BED8}"/>
    <cellStyle name="Moneda 3 4 27" xfId="1440" xr:uid="{C85E1DAA-B5E1-4C52-B030-E13B825B8603}"/>
    <cellStyle name="Moneda 3 4 28" xfId="1441" xr:uid="{646DF12E-12DC-48DB-A63A-071EDEFED276}"/>
    <cellStyle name="Moneda 3 4 29" xfId="1442" xr:uid="{DC191F77-07DA-453E-BF08-B02B868DEEE3}"/>
    <cellStyle name="Moneda 3 4 3" xfId="1443" xr:uid="{5306BEAB-191D-4EB8-99EE-355B4078B095}"/>
    <cellStyle name="Moneda 3 4 30" xfId="1444" xr:uid="{EE925BB3-644C-4E94-A019-7F815DC3A710}"/>
    <cellStyle name="Moneda 3 4 31" xfId="1445" xr:uid="{90E7DCB5-A855-45EB-98CE-080787BB9F59}"/>
    <cellStyle name="Moneda 3 4 32" xfId="1446" xr:uid="{7EF5EFE9-F35A-4983-9014-6AAA682E3707}"/>
    <cellStyle name="Moneda 3 4 33" xfId="1447" xr:uid="{79FC2C37-DB27-4BFC-907F-9D5698F10F16}"/>
    <cellStyle name="Moneda 3 4 34" xfId="1448" xr:uid="{76074E6F-0073-46D3-9897-EBC56BB7EA29}"/>
    <cellStyle name="Moneda 3 4 35" xfId="1449" xr:uid="{9BC5F92F-69C6-4D22-AEC8-1B12DB6EA2CA}"/>
    <cellStyle name="Moneda 3 4 36" xfId="1450" xr:uid="{8B0F276E-D303-440C-8C7E-85AB091D0066}"/>
    <cellStyle name="Moneda 3 4 37" xfId="1451" xr:uid="{AD3C2466-8424-46E0-BD10-EBA0F4735161}"/>
    <cellStyle name="Moneda 3 4 38" xfId="1452" xr:uid="{B81F08DB-F1F9-4565-9B9C-07BB742F471B}"/>
    <cellStyle name="Moneda 3 4 39" xfId="1453" xr:uid="{B4D607F4-027A-4349-B5AB-6BE9A644BA47}"/>
    <cellStyle name="Moneda 3 4 4" xfId="1454" xr:uid="{66C1979C-64C2-4C28-B070-6F575611A570}"/>
    <cellStyle name="Moneda 3 4 40" xfId="1455" xr:uid="{6D1EF386-DDA4-4752-80F2-7EB42175B934}"/>
    <cellStyle name="Moneda 3 4 41" xfId="1456" xr:uid="{3FC79660-DA8E-4EF4-9C2C-9CE564296DF3}"/>
    <cellStyle name="Moneda 3 4 42" xfId="1457" xr:uid="{9B13F6D9-AACC-4B53-9FE1-A8DE819EDA28}"/>
    <cellStyle name="Moneda 3 4 43" xfId="1458" xr:uid="{398B798C-980B-4D3D-9145-736B3C2AB6FC}"/>
    <cellStyle name="Moneda 3 4 44" xfId="1459" xr:uid="{9DD9D7CE-3723-4260-BFBE-16FFB047AE2C}"/>
    <cellStyle name="Moneda 3 4 45" xfId="1460" xr:uid="{C06AD0B9-1E54-4203-8367-5B2C09E2C235}"/>
    <cellStyle name="Moneda 3 4 46" xfId="1461" xr:uid="{C61BEA01-F670-4E17-8201-6E89D04A0DE2}"/>
    <cellStyle name="Moneda 3 4 47" xfId="1462" xr:uid="{386E0316-0319-4700-B8F1-E41675135CA3}"/>
    <cellStyle name="Moneda 3 4 48" xfId="1463" xr:uid="{DDAE0B0D-BDA5-4309-AC9A-7ED522BFDA2F}"/>
    <cellStyle name="Moneda 3 4 49" xfId="1464" xr:uid="{E2A91511-1285-471F-B701-460584FA44D0}"/>
    <cellStyle name="Moneda 3 4 5" xfId="1465" xr:uid="{73B2DDA3-21D1-43F7-ADD3-3B49C6E0D86F}"/>
    <cellStyle name="Moneda 3 4 50" xfId="1466" xr:uid="{8217EF87-B0B7-4B7C-82A8-7F63D1E61710}"/>
    <cellStyle name="Moneda 3 4 51" xfId="1467" xr:uid="{432A25AA-8BFC-4F49-A235-618FF88FD84D}"/>
    <cellStyle name="Moneda 3 4 52" xfId="1468" xr:uid="{B1C390EF-0937-4956-9317-EABD288E0F15}"/>
    <cellStyle name="Moneda 3 4 53" xfId="1469" xr:uid="{242C9023-4D2F-4C95-AD4F-0B759523D56F}"/>
    <cellStyle name="Moneda 3 4 54" xfId="1470" xr:uid="{4CD948C2-C54D-4990-9E5F-1BE1BD9BBEF1}"/>
    <cellStyle name="Moneda 3 4 55" xfId="1471" xr:uid="{E3A0D4C5-156C-4170-92D2-5546F575E1F1}"/>
    <cellStyle name="Moneda 3 4 56" xfId="1472" xr:uid="{F9D19065-64E9-4474-B750-708CD0CAA511}"/>
    <cellStyle name="Moneda 3 4 57" xfId="1473" xr:uid="{6E10C76F-07C9-4D06-8BA1-CA48448BB14A}"/>
    <cellStyle name="Moneda 3 4 58" xfId="1474" xr:uid="{E78B3893-F87F-4FC7-9966-8C26703973C0}"/>
    <cellStyle name="Moneda 3 4 59" xfId="1475" xr:uid="{099B2E5B-CBB9-4A41-AEB7-1FFF524FE8D8}"/>
    <cellStyle name="Moneda 3 4 6" xfId="1476" xr:uid="{36FB6AC4-5120-4E94-9E04-3248C6C21CE0}"/>
    <cellStyle name="Moneda 3 4 60" xfId="1477" xr:uid="{15C843BF-108D-455B-A3D0-C01973B5DCB9}"/>
    <cellStyle name="Moneda 3 4 61" xfId="1478" xr:uid="{A76B0842-CC8E-40EA-9DE3-ED97B3F87F41}"/>
    <cellStyle name="Moneda 3 4 62" xfId="1479" xr:uid="{42687EDD-4160-4BEC-866E-B85EC0CEBFF9}"/>
    <cellStyle name="Moneda 3 4 63" xfId="1480" xr:uid="{78B904D7-BD45-4BBE-9757-CA2636336842}"/>
    <cellStyle name="Moneda 3 4 64" xfId="1481" xr:uid="{78241E43-1375-454F-B7F9-52793D7ED5B8}"/>
    <cellStyle name="Moneda 3 4 65" xfId="1482" xr:uid="{5E44D5F4-4AFF-4A77-8A9B-0FF365A414A9}"/>
    <cellStyle name="Moneda 3 4 66" xfId="1421" xr:uid="{3BC14959-A691-4132-8D36-27C2CCF0A7C9}"/>
    <cellStyle name="Moneda 3 4 7" xfId="1483" xr:uid="{83BDE7BC-8278-4CE6-843F-32EA70675ABE}"/>
    <cellStyle name="Moneda 3 4 8" xfId="1484" xr:uid="{15148401-78BD-47BD-B90A-DE0DC7BAF10A}"/>
    <cellStyle name="Moneda 3 4 9" xfId="1485" xr:uid="{6ADCB819-19CC-4E95-A9B9-EE01C3595BBA}"/>
    <cellStyle name="Moneda 3 40" xfId="1486" xr:uid="{0A39EA64-5FB8-4C3D-B375-506633204DE3}"/>
    <cellStyle name="Moneda 3 41" xfId="1487" xr:uid="{AF9B4E26-251A-4063-811B-7685FA7DE4BA}"/>
    <cellStyle name="Moneda 3 42" xfId="1488" xr:uid="{C11B939A-5F06-440D-8205-0CF010B56E90}"/>
    <cellStyle name="Moneda 3 43" xfId="1489" xr:uid="{D5A3B576-F9F6-467E-97E5-83C73752B31A}"/>
    <cellStyle name="Moneda 3 44" xfId="1490" xr:uid="{732209AC-DD3D-4C93-A2CE-5CC7C1F28F86}"/>
    <cellStyle name="Moneda 3 45" xfId="1491" xr:uid="{549A66FF-8B38-4C70-B20A-99A70105B7E9}"/>
    <cellStyle name="Moneda 3 46" xfId="1492" xr:uid="{A184DF54-B2A7-4425-8D79-66B0F4A7C47A}"/>
    <cellStyle name="Moneda 3 47" xfId="1493" xr:uid="{84D1ECC7-4583-4B73-9449-3001D2B8D39D}"/>
    <cellStyle name="Moneda 3 48" xfId="1494" xr:uid="{B6230115-BC35-4B91-8748-8C6B69A0FE44}"/>
    <cellStyle name="Moneda 3 49" xfId="1495" xr:uid="{4BEB82BA-5DB6-4D48-9DCC-61A5DB03078E}"/>
    <cellStyle name="Moneda 3 5" xfId="410" xr:uid="{EF9F9329-4BA4-4FB7-B48C-53025CF38208}"/>
    <cellStyle name="Moneda 3 5 10" xfId="1497" xr:uid="{E96AF1B7-43EB-47B0-B736-B01D024BEC7A}"/>
    <cellStyle name="Moneda 3 5 11" xfId="1498" xr:uid="{EB0104EB-0837-4E36-90FD-B072D264C1AE}"/>
    <cellStyle name="Moneda 3 5 12" xfId="1499" xr:uid="{27D781B3-A5F6-4B25-A737-BCB46ADCBCE0}"/>
    <cellStyle name="Moneda 3 5 13" xfId="1500" xr:uid="{030F5760-E466-4818-90E7-3BF3C2CE5709}"/>
    <cellStyle name="Moneda 3 5 14" xfId="1501" xr:uid="{8B6AC396-2072-4377-8BBD-85D885A6F7A3}"/>
    <cellStyle name="Moneda 3 5 15" xfId="1502" xr:uid="{91DB87A9-B420-4337-937A-7DD3722F37BD}"/>
    <cellStyle name="Moneda 3 5 16" xfId="1503" xr:uid="{D319D94D-42E0-4983-AAAF-EF32C412723C}"/>
    <cellStyle name="Moneda 3 5 17" xfId="1504" xr:uid="{0CF75A6E-0838-40B0-8BBD-9BE0B0659AA0}"/>
    <cellStyle name="Moneda 3 5 18" xfId="1505" xr:uid="{345C0460-FC9F-4202-B64F-CF9B1F5E05A4}"/>
    <cellStyle name="Moneda 3 5 19" xfId="1506" xr:uid="{847338D7-CF5B-4DAF-8BE5-DB98108247CF}"/>
    <cellStyle name="Moneda 3 5 2" xfId="1507" xr:uid="{A7237DD3-FA76-4FFF-B7F5-8B9CFF1129C6}"/>
    <cellStyle name="Moneda 3 5 2 2" xfId="1508" xr:uid="{9F341E09-6B50-450B-B5E8-A6698139FEED}"/>
    <cellStyle name="Moneda 3 5 20" xfId="1509" xr:uid="{8AA34359-3090-4B5C-B27D-D755F8C33776}"/>
    <cellStyle name="Moneda 3 5 21" xfId="1510" xr:uid="{037A883E-E73F-4599-924A-C7315B8B79DD}"/>
    <cellStyle name="Moneda 3 5 22" xfId="1511" xr:uid="{C0026EFC-1D8F-4074-BD54-5BA42E28B05F}"/>
    <cellStyle name="Moneda 3 5 23" xfId="1512" xr:uid="{30762446-15E9-403B-BE22-2E02D3EC98A6}"/>
    <cellStyle name="Moneda 3 5 24" xfId="1513" xr:uid="{EB31AB6B-E4A1-458E-8AB3-0E7B7DF207B9}"/>
    <cellStyle name="Moneda 3 5 25" xfId="1514" xr:uid="{1C3FE8D0-13B5-4BA5-86CB-D4B24487ED9C}"/>
    <cellStyle name="Moneda 3 5 26" xfId="1515" xr:uid="{4076F9AE-C61E-4D63-AB91-0946C771E781}"/>
    <cellStyle name="Moneda 3 5 27" xfId="1516" xr:uid="{5512B6C7-EA40-49C2-8D60-A9C100147D48}"/>
    <cellStyle name="Moneda 3 5 28" xfId="1517" xr:uid="{7E005AF2-B385-4A88-A257-1CDD0AA0D32C}"/>
    <cellStyle name="Moneda 3 5 29" xfId="1518" xr:uid="{8A3A8F2F-93BD-41C3-BC21-D7CB07880E7A}"/>
    <cellStyle name="Moneda 3 5 3" xfId="1519" xr:uid="{10AF7577-A312-4A18-90EB-C2D142D2B0FE}"/>
    <cellStyle name="Moneda 3 5 30" xfId="1520" xr:uid="{99A7F9E5-B148-434C-9414-D1D1E546C5DF}"/>
    <cellStyle name="Moneda 3 5 31" xfId="1521" xr:uid="{BD3FE0A6-230F-47A1-9280-CA9E403171C3}"/>
    <cellStyle name="Moneda 3 5 32" xfId="1522" xr:uid="{3702A27C-BF24-4E30-B407-91FBDD8BA5E0}"/>
    <cellStyle name="Moneda 3 5 33" xfId="1523" xr:uid="{91060322-98E2-4FBD-B9D9-640ACCA83B8E}"/>
    <cellStyle name="Moneda 3 5 34" xfId="1496" xr:uid="{BB0A1FE1-CA27-49FA-AF8F-B3845AE68C20}"/>
    <cellStyle name="Moneda 3 5 4" xfId="1524" xr:uid="{25F56F95-95D3-4AB7-A54E-50F0C897760E}"/>
    <cellStyle name="Moneda 3 5 5" xfId="1525" xr:uid="{7C5E9E17-0A36-4295-844D-B24C69C9474E}"/>
    <cellStyle name="Moneda 3 5 6" xfId="1526" xr:uid="{8A64D854-081F-4430-AE3D-76581ABD366B}"/>
    <cellStyle name="Moneda 3 5 7" xfId="1527" xr:uid="{B7BE8A29-AA74-4C15-8BFB-4FB879BF15C8}"/>
    <cellStyle name="Moneda 3 5 8" xfId="1528" xr:uid="{C53341C1-A1C5-4430-863D-CCAA827BBC5F}"/>
    <cellStyle name="Moneda 3 5 9" xfId="1529" xr:uid="{790EE710-6C1C-42E6-9310-3169670D5DC4}"/>
    <cellStyle name="Moneda 3 50" xfId="1530" xr:uid="{B03A6702-F411-48C8-A8AB-6910A2D4F317}"/>
    <cellStyle name="Moneda 3 51" xfId="1531" xr:uid="{16855B32-EFDA-4279-A2E0-62036CB22A73}"/>
    <cellStyle name="Moneda 3 52" xfId="1532" xr:uid="{252E1D89-C406-47E8-9DC6-9C466EEAFC88}"/>
    <cellStyle name="Moneda 3 53" xfId="1533" xr:uid="{0808B82C-8FA7-4469-8025-939770945529}"/>
    <cellStyle name="Moneda 3 54" xfId="1534" xr:uid="{9AB842F3-54C1-4A5B-8A25-D9163F8CEF8B}"/>
    <cellStyle name="Moneda 3 55" xfId="1535" xr:uid="{D8AC11B6-F8E8-434F-BB63-D326F5F2D687}"/>
    <cellStyle name="Moneda 3 56" xfId="1536" xr:uid="{5391044A-94FC-4251-B253-B9B52421DB90}"/>
    <cellStyle name="Moneda 3 57" xfId="1537" xr:uid="{D308F25E-5B36-4446-8732-CD3C3558BE28}"/>
    <cellStyle name="Moneda 3 58" xfId="1538" xr:uid="{A9D04095-B488-4DD5-A18C-2A0E2F1CD162}"/>
    <cellStyle name="Moneda 3 59" xfId="1539" xr:uid="{5D291B28-07D5-4E14-9D8F-E04023BD50F7}"/>
    <cellStyle name="Moneda 3 6" xfId="1540" xr:uid="{61C57162-9AF9-4D84-B194-DC8064CD56A9}"/>
    <cellStyle name="Moneda 3 6 2" xfId="1541" xr:uid="{C45512DE-6966-44D1-8F71-F0F48BD07152}"/>
    <cellStyle name="Moneda 3 6 3" xfId="1542" xr:uid="{328E76DB-9029-489E-8F3B-A4CC4462163B}"/>
    <cellStyle name="Moneda 3 6 4" xfId="1543" xr:uid="{1231624C-DDED-4314-B183-457B281C95C4}"/>
    <cellStyle name="Moneda 3 60" xfId="1544" xr:uid="{F9B5A576-1FD5-4BF5-832F-27414B83EE8A}"/>
    <cellStyle name="Moneda 3 61" xfId="1545" xr:uid="{E1897D4D-B09E-482E-AFBE-189DB8D0E852}"/>
    <cellStyle name="Moneda 3 62" xfId="1546" xr:uid="{C9684102-2F5E-45A6-BC32-FF6F194A4CC7}"/>
    <cellStyle name="Moneda 3 63" xfId="1547" xr:uid="{16B89353-5545-49DC-A428-53818FD62919}"/>
    <cellStyle name="Moneda 3 64" xfId="1548" xr:uid="{1AB80816-2CF2-4FA0-BAD1-A883A937D698}"/>
    <cellStyle name="Moneda 3 65" xfId="1549" xr:uid="{1C1AE75A-B2E8-4818-BC24-4DB2506C7BDD}"/>
    <cellStyle name="Moneda 3 66" xfId="1550" xr:uid="{76F2AB4C-F6D5-43CB-9F4D-E78617841477}"/>
    <cellStyle name="Moneda 3 67" xfId="1551" xr:uid="{0E2C2810-0D94-4254-A0FE-5E4CE931DBCF}"/>
    <cellStyle name="Moneda 3 68" xfId="1552" xr:uid="{1C8444F9-6C74-47C2-8F7B-4DF6B193526D}"/>
    <cellStyle name="Moneda 3 69" xfId="1553" xr:uid="{C5381E70-0A48-48B0-A6DD-646866F00126}"/>
    <cellStyle name="Moneda 3 7" xfId="1554" xr:uid="{4D71FA4C-8CD5-4BAB-ACB9-A89AEB637DF9}"/>
    <cellStyle name="Moneda 3 7 2" xfId="1555" xr:uid="{83EE6F84-F4A0-4384-9C44-34ECDE6BE9F0}"/>
    <cellStyle name="Moneda 3 70" xfId="1251" xr:uid="{7292E8EC-F312-4879-9403-74AB354D695A}"/>
    <cellStyle name="Moneda 3 71" xfId="2277" xr:uid="{1CEC6260-8B28-490C-819A-320204E5D8D3}"/>
    <cellStyle name="Moneda 3 72" xfId="2282" xr:uid="{281C9321-601A-4BB4-930D-5B508E01F375}"/>
    <cellStyle name="Moneda 3 73" xfId="2333" xr:uid="{81AF081F-18FA-4254-9DBD-40AB9F43D96A}"/>
    <cellStyle name="Moneda 3 74" xfId="422" xr:uid="{1EE3E1EF-6B77-4699-885C-D56C533A3823}"/>
    <cellStyle name="Moneda 3 8" xfId="1556" xr:uid="{577CC659-16EC-41A1-8DCE-0016B19E3B31}"/>
    <cellStyle name="Moneda 3 9" xfId="1557" xr:uid="{2DE8037D-D64C-4BAC-952B-FB0D990FBC2A}"/>
    <cellStyle name="Moneda 4" xfId="166" xr:uid="{877651D5-E6E1-40DE-9796-D06DD7982E27}"/>
    <cellStyle name="Moneda 4 10" xfId="1559" xr:uid="{67CD590B-C34F-4482-8F41-276D85DA416F}"/>
    <cellStyle name="Moneda 4 11" xfId="1560" xr:uid="{744AB4CC-434B-4C15-8708-428D5E1F5D52}"/>
    <cellStyle name="Moneda 4 12" xfId="1561" xr:uid="{BE6B714C-86A9-406A-AF78-71F5C27BAE15}"/>
    <cellStyle name="Moneda 4 13" xfId="1562" xr:uid="{7D6BBF0F-BDA1-4E9E-8974-96F5E3446F64}"/>
    <cellStyle name="Moneda 4 14" xfId="1563" xr:uid="{A9A7EABB-976B-4C64-B85E-5A0575722DA4}"/>
    <cellStyle name="Moneda 4 15" xfId="1564" xr:uid="{16326580-AF5C-41AA-94E2-C03791274101}"/>
    <cellStyle name="Moneda 4 16" xfId="1565" xr:uid="{2933AFA8-F9CF-46D1-AFAF-7C6448589844}"/>
    <cellStyle name="Moneda 4 17" xfId="1566" xr:uid="{989FA9C8-F013-411F-BA01-932346F7483E}"/>
    <cellStyle name="Moneda 4 18" xfId="1567" xr:uid="{A8895C76-A107-40D1-967E-D47868476590}"/>
    <cellStyle name="Moneda 4 19" xfId="1568" xr:uid="{9FF10FB8-FB67-430F-9001-3AD98ABDE4B7}"/>
    <cellStyle name="Moneda 4 2" xfId="320" xr:uid="{ACDD49EC-E453-461A-9F9F-F4F49925EFF2}"/>
    <cellStyle name="Moneda 4 2 10" xfId="1570" xr:uid="{9384E52B-290B-4BEE-A5D7-C279F43D4136}"/>
    <cellStyle name="Moneda 4 2 11" xfId="1571" xr:uid="{879C99EC-0CFC-49F0-AFE3-1D8BEF4C08D3}"/>
    <cellStyle name="Moneda 4 2 12" xfId="1572" xr:uid="{ED1C20B7-3469-4DBE-90C9-01D2B60CC425}"/>
    <cellStyle name="Moneda 4 2 13" xfId="1573" xr:uid="{792F6B17-650E-4C40-9330-428C9604436E}"/>
    <cellStyle name="Moneda 4 2 14" xfId="1574" xr:uid="{AEA562E2-2A43-47AB-9059-0B4A0DBB16AE}"/>
    <cellStyle name="Moneda 4 2 15" xfId="1575" xr:uid="{C5917080-239A-4239-A4D5-74A080036B32}"/>
    <cellStyle name="Moneda 4 2 16" xfId="1576" xr:uid="{412F464B-F7DD-42B2-8CF7-800F559D6D88}"/>
    <cellStyle name="Moneda 4 2 17" xfId="1577" xr:uid="{AF3CE207-D7C4-4913-95A9-C775F687E52D}"/>
    <cellStyle name="Moneda 4 2 18" xfId="1578" xr:uid="{177585B6-478B-4E7D-92D1-397FF523F105}"/>
    <cellStyle name="Moneda 4 2 19" xfId="1579" xr:uid="{4586E1E0-16BE-4F28-901B-BAA15AB1DAE2}"/>
    <cellStyle name="Moneda 4 2 2" xfId="1580" xr:uid="{5FCAF5A2-7048-4411-BD63-43726A499E1F}"/>
    <cellStyle name="Moneda 4 2 20" xfId="1581" xr:uid="{371B8F20-6FF6-4867-8A62-46AEBF92A273}"/>
    <cellStyle name="Moneda 4 2 21" xfId="1582" xr:uid="{50535494-0F6D-4DAC-BB29-AD0F97447435}"/>
    <cellStyle name="Moneda 4 2 22" xfId="1583" xr:uid="{74AB4928-E8FB-40B0-8C6B-0C3425D70B49}"/>
    <cellStyle name="Moneda 4 2 23" xfId="1584" xr:uid="{8D5EA1DC-348D-4B40-BCB7-508D6EC7DA5D}"/>
    <cellStyle name="Moneda 4 2 24" xfId="1585" xr:uid="{C90C8E31-3606-4EAB-A18D-89D20820221B}"/>
    <cellStyle name="Moneda 4 2 25" xfId="1586" xr:uid="{CF8E438B-74D6-4C0E-B6ED-00C08846EE68}"/>
    <cellStyle name="Moneda 4 2 26" xfId="1587" xr:uid="{55BEE10A-882E-4D63-83F6-93FDAE048F52}"/>
    <cellStyle name="Moneda 4 2 27" xfId="1588" xr:uid="{8C5705FD-8C3B-4601-AEBE-E4F570E8F939}"/>
    <cellStyle name="Moneda 4 2 28" xfId="1589" xr:uid="{CD2DAFAE-4AE8-4789-95A9-6B373BEC3455}"/>
    <cellStyle name="Moneda 4 2 29" xfId="1590" xr:uid="{F6DE5BE3-BC4D-4E76-93C3-2D5A888FF3A0}"/>
    <cellStyle name="Moneda 4 2 3" xfId="1591" xr:uid="{B38F30D5-7F35-4A57-B5FC-91CFFB31D9F9}"/>
    <cellStyle name="Moneda 4 2 30" xfId="1592" xr:uid="{86902E1E-2FCB-4463-8899-C05EDBA86492}"/>
    <cellStyle name="Moneda 4 2 31" xfId="1593" xr:uid="{7E2F5497-F06A-434A-8FF3-EE37766878E5}"/>
    <cellStyle name="Moneda 4 2 32" xfId="1594" xr:uid="{B85FAB3A-2212-4F11-B57B-B86EDDDA654A}"/>
    <cellStyle name="Moneda 4 2 33" xfId="1595" xr:uid="{DF5DF43C-2B97-42C5-A537-2C60AB3DF7FA}"/>
    <cellStyle name="Moneda 4 2 34" xfId="1596" xr:uid="{755668B8-9E29-4F1E-A5AA-D576A308157E}"/>
    <cellStyle name="Moneda 4 2 35" xfId="1597" xr:uid="{136441A5-5E61-4303-A2C8-507C5EFDCC32}"/>
    <cellStyle name="Moneda 4 2 36" xfId="1598" xr:uid="{D32142F4-C8D3-4AF7-9944-A4EC9DFC2F91}"/>
    <cellStyle name="Moneda 4 2 37" xfId="1599" xr:uid="{D281893C-2BD5-4118-A7F5-BEC8174DDFC3}"/>
    <cellStyle name="Moneda 4 2 38" xfId="1600" xr:uid="{0E47A015-77EC-417E-AC59-080A5A8A9F22}"/>
    <cellStyle name="Moneda 4 2 39" xfId="1601" xr:uid="{217B9B41-E112-4B7A-B92D-4B996C06F617}"/>
    <cellStyle name="Moneda 4 2 4" xfId="1602" xr:uid="{47CED726-0449-486C-85ED-0C847DAF65D4}"/>
    <cellStyle name="Moneda 4 2 40" xfId="1603" xr:uid="{225A87A1-7198-41AA-8B0F-358F04996998}"/>
    <cellStyle name="Moneda 4 2 41" xfId="1604" xr:uid="{7FB43ADA-D187-480B-8FE7-7456070C91CC}"/>
    <cellStyle name="Moneda 4 2 42" xfId="1605" xr:uid="{C8BA4217-3AF9-4E64-A9E4-90896D916DD8}"/>
    <cellStyle name="Moneda 4 2 43" xfId="1606" xr:uid="{D3659556-32A9-402F-8E0A-B6566FB83AF4}"/>
    <cellStyle name="Moneda 4 2 44" xfId="1607" xr:uid="{F2735A81-3033-42F1-8783-DCB836425C9F}"/>
    <cellStyle name="Moneda 4 2 45" xfId="1608" xr:uid="{F44FB8CD-029C-46AD-9537-829AC6EAA7E0}"/>
    <cellStyle name="Moneda 4 2 46" xfId="1609" xr:uid="{FE08B7E8-77BB-4AA6-A8F6-D4B45B7DCA4D}"/>
    <cellStyle name="Moneda 4 2 47" xfId="1610" xr:uid="{88B85097-05B8-4F38-9693-E34AEB2E6AD7}"/>
    <cellStyle name="Moneda 4 2 48" xfId="1611" xr:uid="{BF7BE9DF-7AF1-47A8-B633-95D2BE7A9CEB}"/>
    <cellStyle name="Moneda 4 2 49" xfId="1612" xr:uid="{FF9187EA-777F-46E8-9378-D9C17AEF2B9C}"/>
    <cellStyle name="Moneda 4 2 5" xfId="1613" xr:uid="{132AF90A-4B10-4D95-98B4-1BE668B01BDE}"/>
    <cellStyle name="Moneda 4 2 50" xfId="1614" xr:uid="{1DAAD95F-BE94-438F-AA38-9FF16C2FAAA3}"/>
    <cellStyle name="Moneda 4 2 51" xfId="1615" xr:uid="{9E18ECAF-AF92-49C3-8A6A-8910385930C5}"/>
    <cellStyle name="Moneda 4 2 52" xfId="1616" xr:uid="{BD6F007A-33A5-47D1-986B-87043CBB42D9}"/>
    <cellStyle name="Moneda 4 2 53" xfId="1617" xr:uid="{854A0A1C-ABEC-463F-B146-210F6D06BBD9}"/>
    <cellStyle name="Moneda 4 2 54" xfId="1618" xr:uid="{11DFB6CE-DF8B-489D-8490-B09FC70BFC38}"/>
    <cellStyle name="Moneda 4 2 55" xfId="1619" xr:uid="{38E0F151-E8B6-4681-B87B-1A3DD7131E55}"/>
    <cellStyle name="Moneda 4 2 56" xfId="1620" xr:uid="{0E8D9784-A0AC-403E-9F2B-C11EFC304B3E}"/>
    <cellStyle name="Moneda 4 2 57" xfId="1621" xr:uid="{31672EAD-6793-4A5E-AAF0-D93A0AFC3230}"/>
    <cellStyle name="Moneda 4 2 58" xfId="1622" xr:uid="{EAF257BB-C8DC-4558-B826-D67F41536682}"/>
    <cellStyle name="Moneda 4 2 59" xfId="1623" xr:uid="{6989E7DC-4637-45DF-A75E-F925C9694D38}"/>
    <cellStyle name="Moneda 4 2 6" xfId="1624" xr:uid="{548775BA-E198-4F0F-841F-983F67978E71}"/>
    <cellStyle name="Moneda 4 2 60" xfId="1625" xr:uid="{96BF49A3-6B33-4C30-B14F-A20323F224DF}"/>
    <cellStyle name="Moneda 4 2 61" xfId="1626" xr:uid="{A90E3242-2494-4CF5-B457-49E169456301}"/>
    <cellStyle name="Moneda 4 2 62" xfId="1627" xr:uid="{D33CA378-68F5-4F99-8AE0-F1C05A3AA389}"/>
    <cellStyle name="Moneda 4 2 63" xfId="1628" xr:uid="{DA324354-9126-4BB8-B3DC-7BEC5ADB00B9}"/>
    <cellStyle name="Moneda 4 2 64" xfId="1629" xr:uid="{C156D1DB-6603-4774-B4ED-E5B37285BB8B}"/>
    <cellStyle name="Moneda 4 2 65" xfId="1630" xr:uid="{BC6D8B73-8A48-4D26-8815-C392F637773B}"/>
    <cellStyle name="Moneda 4 2 66" xfId="1569" xr:uid="{B44443A0-9625-47E3-B102-C771A37D5913}"/>
    <cellStyle name="Moneda 4 2 7" xfId="1631" xr:uid="{CFFE2874-61F4-4292-A3F5-1A78D3F0687B}"/>
    <cellStyle name="Moneda 4 2 8" xfId="1632" xr:uid="{02F39368-F074-4AB2-A763-C29005D83436}"/>
    <cellStyle name="Moneda 4 2 9" xfId="1633" xr:uid="{88D74874-FC41-4CA3-9429-FC9A2B5D3490}"/>
    <cellStyle name="Moneda 4 20" xfId="1634" xr:uid="{CA4389ED-D1EF-4F87-9244-744CA6DA0756}"/>
    <cellStyle name="Moneda 4 21" xfId="1635" xr:uid="{91381FA0-C0DD-4F64-B0A4-697C170A943F}"/>
    <cellStyle name="Moneda 4 22" xfId="1636" xr:uid="{2BC4A424-D47C-444E-A995-A05AC9FCA58A}"/>
    <cellStyle name="Moneda 4 23" xfId="1637" xr:uid="{0E1B86D4-C809-4069-9ADC-843DBF25C9F3}"/>
    <cellStyle name="Moneda 4 24" xfId="1638" xr:uid="{8DA85D05-F1A6-469C-905D-B8CAE7CB1CFA}"/>
    <cellStyle name="Moneda 4 25" xfId="1639" xr:uid="{C6630326-5FF9-44D7-A512-C2361375580D}"/>
    <cellStyle name="Moneda 4 26" xfId="1640" xr:uid="{678DF21D-564C-4C4F-8847-86FB88AA6B11}"/>
    <cellStyle name="Moneda 4 27" xfId="1641" xr:uid="{710F410B-144A-469F-A420-FF43AAA16106}"/>
    <cellStyle name="Moneda 4 28" xfId="1642" xr:uid="{08B24016-0DC5-4DF1-940B-519912376C7F}"/>
    <cellStyle name="Moneda 4 29" xfId="1643" xr:uid="{CC92E47D-B5F9-491D-B609-EFBA2C2F7939}"/>
    <cellStyle name="Moneda 4 3" xfId="336" xr:uid="{B1BF7B6D-665E-48AE-BD95-933E31B9E684}"/>
    <cellStyle name="Moneda 4 3 10" xfId="1645" xr:uid="{F238CA87-5271-4402-B9EC-E4D6972709A4}"/>
    <cellStyle name="Moneda 4 3 11" xfId="1646" xr:uid="{1725F0EC-D266-42A0-B223-E3389A11796D}"/>
    <cellStyle name="Moneda 4 3 12" xfId="1647" xr:uid="{B54F2C7F-03D4-44BB-B357-01E3A6CADFE7}"/>
    <cellStyle name="Moneda 4 3 13" xfId="1648" xr:uid="{E4057496-AC3C-41AC-B0CB-C014CB7E0873}"/>
    <cellStyle name="Moneda 4 3 14" xfId="1649" xr:uid="{57E7D1C8-1FDD-4676-AED2-7D1AEF8BB408}"/>
    <cellStyle name="Moneda 4 3 15" xfId="1650" xr:uid="{25043BC7-6669-438F-91B8-8807E2E13BB1}"/>
    <cellStyle name="Moneda 4 3 16" xfId="1651" xr:uid="{08B3BC44-BD4A-46D8-A0B0-A172EEB055CE}"/>
    <cellStyle name="Moneda 4 3 17" xfId="1652" xr:uid="{9D183D7D-6AD2-4D8E-B141-FBC1A583A6FD}"/>
    <cellStyle name="Moneda 4 3 18" xfId="1653" xr:uid="{C6493800-AF46-47EC-8E9B-E6846C167A84}"/>
    <cellStyle name="Moneda 4 3 19" xfId="1654" xr:uid="{C4408AE5-F12D-40A4-AA3E-51A94B36C3FD}"/>
    <cellStyle name="Moneda 4 3 2" xfId="1655" xr:uid="{2ADF64A3-7F17-4870-B83D-900DBCC3FA7E}"/>
    <cellStyle name="Moneda 4 3 20" xfId="1656" xr:uid="{7D709E94-3CC4-47D2-927B-2156F24DAEE5}"/>
    <cellStyle name="Moneda 4 3 21" xfId="1657" xr:uid="{DA9C5784-5947-452E-9E0F-4A45A600E601}"/>
    <cellStyle name="Moneda 4 3 22" xfId="1658" xr:uid="{A0694E69-0CB8-4A8D-A7AD-44CFAEE5DA46}"/>
    <cellStyle name="Moneda 4 3 23" xfId="1659" xr:uid="{D5D5532B-2DB7-44DE-8C8A-23014543D37D}"/>
    <cellStyle name="Moneda 4 3 24" xfId="1660" xr:uid="{3C1F0852-9A4C-4F8B-AB97-77F547025F74}"/>
    <cellStyle name="Moneda 4 3 25" xfId="1661" xr:uid="{F155B7D5-E7C6-468E-ADF3-0CA43469BE6B}"/>
    <cellStyle name="Moneda 4 3 26" xfId="1662" xr:uid="{D02371AA-0713-4A55-A14D-C1B319B87CDB}"/>
    <cellStyle name="Moneda 4 3 27" xfId="1663" xr:uid="{D32984BB-4963-430D-BBE9-C3C232E7E02F}"/>
    <cellStyle name="Moneda 4 3 28" xfId="1664" xr:uid="{C079B539-83D2-4A5E-9053-98C71C111E6A}"/>
    <cellStyle name="Moneda 4 3 29" xfId="1665" xr:uid="{7EB08C9E-82EB-46C0-84CB-2900667E59B9}"/>
    <cellStyle name="Moneda 4 3 3" xfId="1666" xr:uid="{0C1486E3-0F9B-43E1-9F04-EEE79D2323A1}"/>
    <cellStyle name="Moneda 4 3 30" xfId="1667" xr:uid="{380F453D-53A6-469E-945C-C2B882FC005D}"/>
    <cellStyle name="Moneda 4 3 31" xfId="1668" xr:uid="{4B3D17B4-D2E1-45EA-AA55-BE4FA4937573}"/>
    <cellStyle name="Moneda 4 3 32" xfId="1669" xr:uid="{3825F036-C793-43B4-91F2-F95DC4C1F03F}"/>
    <cellStyle name="Moneda 4 3 33" xfId="1670" xr:uid="{958652F6-AE73-423B-8E1F-C716BDA320CE}"/>
    <cellStyle name="Moneda 4 3 34" xfId="1671" xr:uid="{DB8DD487-D828-4168-8BB0-62954B0F773C}"/>
    <cellStyle name="Moneda 4 3 35" xfId="1672" xr:uid="{C56ABC14-4239-4FFD-85F6-391069FDD5D1}"/>
    <cellStyle name="Moneda 4 3 36" xfId="1673" xr:uid="{48CB96AE-2DF7-42F0-9A99-5A38E6CE0C5E}"/>
    <cellStyle name="Moneda 4 3 37" xfId="1674" xr:uid="{D1900A52-A5C1-4103-AC4B-EF9D8C257B1C}"/>
    <cellStyle name="Moneda 4 3 38" xfId="1675" xr:uid="{FD4B26D2-D124-4133-A4BE-CB2F3C847248}"/>
    <cellStyle name="Moneda 4 3 39" xfId="1676" xr:uid="{79AF05D5-9A4B-4359-83D1-BCB4441546A4}"/>
    <cellStyle name="Moneda 4 3 4" xfId="1677" xr:uid="{B6D9AFEA-DB16-4E7D-8048-B89166B3987C}"/>
    <cellStyle name="Moneda 4 3 40" xfId="1678" xr:uid="{393746B8-34AE-472C-847A-EE82D01A8CD4}"/>
    <cellStyle name="Moneda 4 3 41" xfId="1679" xr:uid="{CB998F28-80C2-42DC-BC94-C9C6B6FF6E06}"/>
    <cellStyle name="Moneda 4 3 42" xfId="1680" xr:uid="{A08962CD-BAF0-4D89-91BC-D34EC9B6D968}"/>
    <cellStyle name="Moneda 4 3 43" xfId="1681" xr:uid="{AE3AA561-96E9-4422-9F63-88321AFDD011}"/>
    <cellStyle name="Moneda 4 3 44" xfId="1682" xr:uid="{00306A14-F627-4FA0-B9E0-EBEB53DFC1AF}"/>
    <cellStyle name="Moneda 4 3 45" xfId="1683" xr:uid="{556C71B3-6C65-4235-B38F-142B59DEF1B4}"/>
    <cellStyle name="Moneda 4 3 46" xfId="1684" xr:uid="{5C510217-CAB1-476C-B4E3-5D1C9C77E7B2}"/>
    <cellStyle name="Moneda 4 3 47" xfId="1685" xr:uid="{CDB13B83-CEBD-4D33-8FBB-C29E3D202152}"/>
    <cellStyle name="Moneda 4 3 48" xfId="1686" xr:uid="{7144969A-ACFF-4820-BE66-4CD24F106060}"/>
    <cellStyle name="Moneda 4 3 49" xfId="1687" xr:uid="{64798E90-2811-4DA2-A268-554E11FB64BB}"/>
    <cellStyle name="Moneda 4 3 5" xfId="1688" xr:uid="{0D7F06FC-0EDF-4521-BDAA-E47F36FFEE7D}"/>
    <cellStyle name="Moneda 4 3 50" xfId="1689" xr:uid="{4D1878CB-322C-4D99-8B40-13F322D540BC}"/>
    <cellStyle name="Moneda 4 3 51" xfId="1690" xr:uid="{BB95435B-689B-4584-AAC9-083AFA010E15}"/>
    <cellStyle name="Moneda 4 3 52" xfId="1691" xr:uid="{D754F5E2-63D4-4F95-9126-2A1F2DFB4A22}"/>
    <cellStyle name="Moneda 4 3 53" xfId="1692" xr:uid="{17175EAF-A5A4-483A-94E8-1D1E6FA1AC4C}"/>
    <cellStyle name="Moneda 4 3 54" xfId="1693" xr:uid="{3FB2F113-9C68-4669-B65F-3D7203ABB0A0}"/>
    <cellStyle name="Moneda 4 3 55" xfId="1694" xr:uid="{406FD367-8215-423B-AADF-85249CF79D02}"/>
    <cellStyle name="Moneda 4 3 56" xfId="1695" xr:uid="{84EE4D5A-80F9-402A-AA42-837D9FFFAAC4}"/>
    <cellStyle name="Moneda 4 3 57" xfId="1696" xr:uid="{87E84E9C-541B-4DBA-9E99-9DDEF53EB080}"/>
    <cellStyle name="Moneda 4 3 58" xfId="1697" xr:uid="{C96D2919-2C16-493C-9274-9F752C0383DC}"/>
    <cellStyle name="Moneda 4 3 59" xfId="1698" xr:uid="{95650024-084E-4452-87DE-12ACAE235B5C}"/>
    <cellStyle name="Moneda 4 3 6" xfId="1699" xr:uid="{733F9049-8381-4EF1-B9DF-4843F7D3688C}"/>
    <cellStyle name="Moneda 4 3 60" xfId="1700" xr:uid="{E8E2E232-59A4-47A5-986A-D9D790F2106F}"/>
    <cellStyle name="Moneda 4 3 61" xfId="1701" xr:uid="{ACB2C189-D647-4DFF-90D9-195FA59EA9B4}"/>
    <cellStyle name="Moneda 4 3 62" xfId="1702" xr:uid="{2A2D08E9-6825-4611-992F-369086F39E57}"/>
    <cellStyle name="Moneda 4 3 63" xfId="1703" xr:uid="{6F2C4AF5-8962-459C-A3D1-1ACE960213CE}"/>
    <cellStyle name="Moneda 4 3 64" xfId="1704" xr:uid="{C71417E3-522D-4AD4-8781-38D5C7D2D903}"/>
    <cellStyle name="Moneda 4 3 65" xfId="1705" xr:uid="{B33F5617-3199-46EF-B639-C79AF8B8D83D}"/>
    <cellStyle name="Moneda 4 3 66" xfId="1644" xr:uid="{B6AD105F-8F12-4C15-ACC1-82767E9E0FB8}"/>
    <cellStyle name="Moneda 4 3 7" xfId="1706" xr:uid="{2BA393E9-A17F-42DD-8B2F-0BC806DA3012}"/>
    <cellStyle name="Moneda 4 3 8" xfId="1707" xr:uid="{D8D2A51D-C7C1-4D5F-B89E-81E2EB2129C9}"/>
    <cellStyle name="Moneda 4 3 9" xfId="1708" xr:uid="{4B54D1AF-7A94-435E-BB76-561D4071D8D3}"/>
    <cellStyle name="Moneda 4 30" xfId="1709" xr:uid="{E354DA4D-1025-427F-8256-402B5AE3BE92}"/>
    <cellStyle name="Moneda 4 31" xfId="1710" xr:uid="{F4BF24AE-2B77-4B15-902C-85A7E173D5B9}"/>
    <cellStyle name="Moneda 4 32" xfId="1711" xr:uid="{34B1161C-0179-4B1B-A4BB-049A5F90AF02}"/>
    <cellStyle name="Moneda 4 33" xfId="1712" xr:uid="{64794B8A-D8C3-4AD9-AC2C-D3A4BA92A573}"/>
    <cellStyle name="Moneda 4 34" xfId="1713" xr:uid="{A3F9FB7D-E6DC-490B-B164-95686286B0DB}"/>
    <cellStyle name="Moneda 4 35" xfId="1714" xr:uid="{8E2053A5-4306-4AE8-89AB-B0B337578C9D}"/>
    <cellStyle name="Moneda 4 36" xfId="1715" xr:uid="{D3166335-0420-4AD6-AD17-3C4D82DFE66E}"/>
    <cellStyle name="Moneda 4 37" xfId="1716" xr:uid="{D1679AEE-970E-462F-BE59-9F122BC6B651}"/>
    <cellStyle name="Moneda 4 38" xfId="1717" xr:uid="{C9E290CA-8A23-4157-8EAD-7B543729C2AE}"/>
    <cellStyle name="Moneda 4 39" xfId="1718" xr:uid="{53947147-D569-4CEF-B193-867E6C4CC750}"/>
    <cellStyle name="Moneda 4 4" xfId="305" xr:uid="{3DE8E6F6-EF96-4957-BE34-A6114C8FDE8B}"/>
    <cellStyle name="Moneda 4 4 10" xfId="1720" xr:uid="{D9471D91-21D9-4307-9A96-48E9755D33E6}"/>
    <cellStyle name="Moneda 4 4 11" xfId="1721" xr:uid="{8C799F58-5CC8-4878-8638-36BABA897593}"/>
    <cellStyle name="Moneda 4 4 12" xfId="1722" xr:uid="{131ADE67-D92A-434A-9EAD-F41EE73825E6}"/>
    <cellStyle name="Moneda 4 4 13" xfId="1723" xr:uid="{92C29791-0E42-4DE0-A212-54453D32284D}"/>
    <cellStyle name="Moneda 4 4 14" xfId="1724" xr:uid="{6D73B9B0-6FC6-4B3D-A622-9BAED1A7B72D}"/>
    <cellStyle name="Moneda 4 4 15" xfId="1725" xr:uid="{EC7E1D95-7DA6-40B7-AB13-4439FBC0E365}"/>
    <cellStyle name="Moneda 4 4 16" xfId="1726" xr:uid="{83BB0E81-B153-4351-8A73-AD28560ED75C}"/>
    <cellStyle name="Moneda 4 4 17" xfId="1727" xr:uid="{1F6BE458-D1B8-4DC2-84F4-9717783B10C8}"/>
    <cellStyle name="Moneda 4 4 18" xfId="1728" xr:uid="{2AB05A47-D33B-49EA-8768-7A11897845E1}"/>
    <cellStyle name="Moneda 4 4 19" xfId="1729" xr:uid="{38BC55C6-B5A2-458A-8645-E365AB86D1E3}"/>
    <cellStyle name="Moneda 4 4 2" xfId="1730" xr:uid="{E67DCDAB-5029-4D37-944A-CDE155A72BC2}"/>
    <cellStyle name="Moneda 4 4 20" xfId="1731" xr:uid="{8AA50A6A-4539-4A0F-B4AA-80848DD7FEE4}"/>
    <cellStyle name="Moneda 4 4 21" xfId="1732" xr:uid="{D97B9921-3AE6-493B-B3BE-309923F9F07F}"/>
    <cellStyle name="Moneda 4 4 22" xfId="1733" xr:uid="{67756FB1-E52D-4922-AF22-A8B29851BF9D}"/>
    <cellStyle name="Moneda 4 4 23" xfId="1734" xr:uid="{35A52FC6-FFEC-4FF3-8B33-963DE6CE39F6}"/>
    <cellStyle name="Moneda 4 4 24" xfId="1735" xr:uid="{41A99C39-7631-4BD3-A821-44CB319788B4}"/>
    <cellStyle name="Moneda 4 4 25" xfId="1736" xr:uid="{9BFB36B9-A5B8-4701-B861-726047E1BBC1}"/>
    <cellStyle name="Moneda 4 4 26" xfId="1737" xr:uid="{32BF6420-2F24-4164-8CD4-20556F8D542E}"/>
    <cellStyle name="Moneda 4 4 27" xfId="1738" xr:uid="{8CB686E1-76D4-49C6-95EF-9A8D2E2C312E}"/>
    <cellStyle name="Moneda 4 4 28" xfId="1739" xr:uid="{2359A960-1504-4935-B2FC-169340314DDA}"/>
    <cellStyle name="Moneda 4 4 29" xfId="1740" xr:uid="{E342238D-B02D-4686-B9CB-CDC01DAAC96C}"/>
    <cellStyle name="Moneda 4 4 3" xfId="1741" xr:uid="{E0185469-58D8-4231-8800-51CC9B9D0445}"/>
    <cellStyle name="Moneda 4 4 30" xfId="1742" xr:uid="{ED2B37F7-A53E-4620-A7CF-CE8EAC0D8B8A}"/>
    <cellStyle name="Moneda 4 4 31" xfId="1743" xr:uid="{8C9CC1BF-AFEB-4D8B-BC8B-13821C12BC7D}"/>
    <cellStyle name="Moneda 4 4 32" xfId="1744" xr:uid="{0E08F1AF-3DAA-4F70-8B38-9799CF96C86B}"/>
    <cellStyle name="Moneda 4 4 33" xfId="1745" xr:uid="{55FC2600-0E50-4461-9A27-8D4F4C529DCE}"/>
    <cellStyle name="Moneda 4 4 34" xfId="1746" xr:uid="{545EBE60-89F9-47FC-9EFE-A0F26F45C61E}"/>
    <cellStyle name="Moneda 4 4 35" xfId="1747" xr:uid="{3E93B0E7-5E03-4694-8AC9-B4C7C68A7032}"/>
    <cellStyle name="Moneda 4 4 36" xfId="1748" xr:uid="{85B94852-9C8C-4AD6-B1DE-7E5B10734E3E}"/>
    <cellStyle name="Moneda 4 4 37" xfId="1749" xr:uid="{417FCE17-23DA-4BF5-A23C-AE0AE954785C}"/>
    <cellStyle name="Moneda 4 4 38" xfId="1750" xr:uid="{DCB379ED-911E-429C-AB86-DC71FCD504F3}"/>
    <cellStyle name="Moneda 4 4 39" xfId="1751" xr:uid="{11497AE7-8197-458F-AD0F-D04C20C256DD}"/>
    <cellStyle name="Moneda 4 4 4" xfId="1752" xr:uid="{08E6EB9A-0243-4A3E-ACBD-67B5E1C34982}"/>
    <cellStyle name="Moneda 4 4 40" xfId="1753" xr:uid="{F62D4AA6-068E-4992-B798-2A0706B0A4EF}"/>
    <cellStyle name="Moneda 4 4 41" xfId="1754" xr:uid="{FAA2727F-0A37-4EE7-9EAB-BC08B3A88D1A}"/>
    <cellStyle name="Moneda 4 4 42" xfId="1755" xr:uid="{774AC965-05EB-4BAE-A78B-B67F040E5FAF}"/>
    <cellStyle name="Moneda 4 4 43" xfId="1756" xr:uid="{26824DC3-E995-4DB3-94D9-1582AE20C84E}"/>
    <cellStyle name="Moneda 4 4 44" xfId="1757" xr:uid="{F06854CF-F538-469C-B1C0-62DA278F0EF9}"/>
    <cellStyle name="Moneda 4 4 45" xfId="1758" xr:uid="{396D7857-C033-4623-8BA9-00135D2638B1}"/>
    <cellStyle name="Moneda 4 4 46" xfId="1759" xr:uid="{4E997358-8E71-44D2-BF42-33DAB3A7ADAD}"/>
    <cellStyle name="Moneda 4 4 47" xfId="1760" xr:uid="{BB504362-D6D4-4FE0-8C66-B7F32A218BFE}"/>
    <cellStyle name="Moneda 4 4 48" xfId="1761" xr:uid="{DA3E7C52-B9A4-4223-A1E6-0CE9802CA542}"/>
    <cellStyle name="Moneda 4 4 49" xfId="1762" xr:uid="{F095DE8E-518B-40B4-A051-3D5B7C4AA2E3}"/>
    <cellStyle name="Moneda 4 4 5" xfId="1763" xr:uid="{3D114A24-3FBE-491A-B627-C09A6CE9B2A1}"/>
    <cellStyle name="Moneda 4 4 50" xfId="1764" xr:uid="{37662D0F-CB6F-4037-B84E-C159B1DD864F}"/>
    <cellStyle name="Moneda 4 4 51" xfId="1765" xr:uid="{A76F31CA-B0AE-41A6-AEAF-82BD7971106F}"/>
    <cellStyle name="Moneda 4 4 52" xfId="1766" xr:uid="{2255EF0C-0F8B-404A-B379-708B503ABD6E}"/>
    <cellStyle name="Moneda 4 4 53" xfId="1767" xr:uid="{CD8EBDC2-2E1D-48B4-8975-A3CCB6933F94}"/>
    <cellStyle name="Moneda 4 4 54" xfId="1768" xr:uid="{DC7BE0E7-CB8A-41F6-8098-E5F165CAD44C}"/>
    <cellStyle name="Moneda 4 4 55" xfId="1769" xr:uid="{C48A530A-8438-4EE1-A666-01B8553B41BA}"/>
    <cellStyle name="Moneda 4 4 56" xfId="1770" xr:uid="{A78CB840-7DBB-48E3-AE9F-596F0FABA375}"/>
    <cellStyle name="Moneda 4 4 57" xfId="1771" xr:uid="{B988CAF4-6ED7-4025-AB01-D91DA537EC3D}"/>
    <cellStyle name="Moneda 4 4 58" xfId="1772" xr:uid="{46E0C288-ACEA-4149-8DB7-B16F7C9BA64A}"/>
    <cellStyle name="Moneda 4 4 59" xfId="1773" xr:uid="{71774D0F-0E97-4DEB-A01F-39F9E3503A58}"/>
    <cellStyle name="Moneda 4 4 6" xfId="1774" xr:uid="{A2844F5C-5BCA-41FC-BFE6-94067727A2B5}"/>
    <cellStyle name="Moneda 4 4 60" xfId="1775" xr:uid="{74CEC4B5-9CEC-4E3E-9A53-DC660EEB8F49}"/>
    <cellStyle name="Moneda 4 4 61" xfId="1776" xr:uid="{4FD9DA5D-1151-4A17-B706-0C713BA210B8}"/>
    <cellStyle name="Moneda 4 4 62" xfId="1777" xr:uid="{10284D26-F147-4F46-A217-3A5ACBE07661}"/>
    <cellStyle name="Moneda 4 4 63" xfId="1778" xr:uid="{62D01884-3447-4C9E-9E89-2A19E3687F9B}"/>
    <cellStyle name="Moneda 4 4 64" xfId="1779" xr:uid="{9CCC455D-1DC4-4119-ABB5-0C7559C44B82}"/>
    <cellStyle name="Moneda 4 4 65" xfId="1780" xr:uid="{838ED778-601C-4349-B437-1CCD6192C373}"/>
    <cellStyle name="Moneda 4 4 66" xfId="1719" xr:uid="{BB878180-4C43-4F6D-85E5-C067D80B4E1E}"/>
    <cellStyle name="Moneda 4 4 7" xfId="1781" xr:uid="{77F82970-7959-4794-9C63-0A405D7A6F84}"/>
    <cellStyle name="Moneda 4 4 8" xfId="1782" xr:uid="{A107E985-52A1-4DBF-9A69-CA0ADBCB0DBB}"/>
    <cellStyle name="Moneda 4 4 9" xfId="1783" xr:uid="{1777F07B-4594-4474-946A-3FF0B5033086}"/>
    <cellStyle name="Moneda 4 40" xfId="1784" xr:uid="{CE42F3D6-F0A9-48E6-9D3B-869C88C235BC}"/>
    <cellStyle name="Moneda 4 41" xfId="1785" xr:uid="{DE563D10-4384-439F-85B0-EB65EE9D9E9A}"/>
    <cellStyle name="Moneda 4 42" xfId="1786" xr:uid="{0CBF6F51-6061-4DCD-AA2E-0A7A9214BA87}"/>
    <cellStyle name="Moneda 4 43" xfId="1787" xr:uid="{4BDF7040-94CD-45B9-989E-1381894D3B07}"/>
    <cellStyle name="Moneda 4 44" xfId="1788" xr:uid="{57435AC5-FD5E-4BAC-8DC7-CC41ABF7E978}"/>
    <cellStyle name="Moneda 4 45" xfId="1789" xr:uid="{AB6FFACC-C0CC-4F18-AFF8-D8159AD4E366}"/>
    <cellStyle name="Moneda 4 46" xfId="1790" xr:uid="{D8C768EB-68EE-4D7D-8CAF-F09559AC8418}"/>
    <cellStyle name="Moneda 4 47" xfId="1791" xr:uid="{82E8ECDF-BC48-4CBF-9949-A527AFC57AA4}"/>
    <cellStyle name="Moneda 4 48" xfId="1792" xr:uid="{400D7E35-BC6F-4FB6-A96B-65E6DD46AD53}"/>
    <cellStyle name="Moneda 4 49" xfId="1793" xr:uid="{B700BB93-3928-4063-9F43-7D361A2C2182}"/>
    <cellStyle name="Moneda 4 5" xfId="401" xr:uid="{08415442-2EE8-42F4-91B5-E283FE1E6F62}"/>
    <cellStyle name="Moneda 4 5 10" xfId="1795" xr:uid="{821E8947-C6BA-4B5B-B07D-089658FF23B4}"/>
    <cellStyle name="Moneda 4 5 11" xfId="1796" xr:uid="{0CFDC96C-015B-4A44-9C6C-BEAD0D385E62}"/>
    <cellStyle name="Moneda 4 5 12" xfId="1797" xr:uid="{9923A8CB-2B23-42EE-90CC-624B542556C1}"/>
    <cellStyle name="Moneda 4 5 13" xfId="1798" xr:uid="{C9140BA3-29BE-4636-8EA1-2538968F2D02}"/>
    <cellStyle name="Moneda 4 5 14" xfId="1799" xr:uid="{ED0B7ADF-4536-4707-BE0C-6A286C0F2B92}"/>
    <cellStyle name="Moneda 4 5 15" xfId="1800" xr:uid="{B6F69AAC-3115-4AC8-93E1-F4CC76A6DFEB}"/>
    <cellStyle name="Moneda 4 5 16" xfId="1801" xr:uid="{7699F36B-7EE0-4967-A1DA-3AC77837E8F6}"/>
    <cellStyle name="Moneda 4 5 17" xfId="1802" xr:uid="{39C3A609-5E8B-4D1A-A2EC-0CF4DDD75CFC}"/>
    <cellStyle name="Moneda 4 5 18" xfId="1803" xr:uid="{094EB41A-2B1B-42C2-8E81-BE43006B53E7}"/>
    <cellStyle name="Moneda 4 5 19" xfId="1804" xr:uid="{F2CC5E6B-6227-46DE-9B73-D3E31152B0F9}"/>
    <cellStyle name="Moneda 4 5 2" xfId="1805" xr:uid="{F0C4A078-D217-42BD-9A1F-6F173E59D668}"/>
    <cellStyle name="Moneda 4 5 2 2" xfId="1806" xr:uid="{F524E046-2350-4488-9C75-6C06AFE83841}"/>
    <cellStyle name="Moneda 4 5 20" xfId="1807" xr:uid="{1F962AC6-EBDD-4B8D-8C88-97F24DB45EBF}"/>
    <cellStyle name="Moneda 4 5 21" xfId="1808" xr:uid="{82BA3F4E-04E7-4353-A24F-9988EB572580}"/>
    <cellStyle name="Moneda 4 5 22" xfId="1809" xr:uid="{3B388295-0A1D-4DCA-9DC8-4D921530A58D}"/>
    <cellStyle name="Moneda 4 5 23" xfId="1810" xr:uid="{F5E763AA-1C10-45CE-BB86-5ECE683876F0}"/>
    <cellStyle name="Moneda 4 5 24" xfId="1811" xr:uid="{B089A21F-F8AC-41A5-B756-AAB6583B4CAB}"/>
    <cellStyle name="Moneda 4 5 25" xfId="1812" xr:uid="{C8B8FE08-3E5B-4321-ADF4-03020A6F0EF6}"/>
    <cellStyle name="Moneda 4 5 26" xfId="1813" xr:uid="{C032FC72-3D49-4C9F-AC4D-FFA7742EAA62}"/>
    <cellStyle name="Moneda 4 5 27" xfId="1814" xr:uid="{DD29A446-C7A6-4C30-A4FD-D77A8210EBBF}"/>
    <cellStyle name="Moneda 4 5 28" xfId="1815" xr:uid="{C2B2C380-274C-4A67-AAA9-43580133F8E6}"/>
    <cellStyle name="Moneda 4 5 29" xfId="1816" xr:uid="{3F2F1060-3043-460D-919E-0A26FB5F0E90}"/>
    <cellStyle name="Moneda 4 5 3" xfId="1817" xr:uid="{C765B1B6-030B-4CB3-932E-2193153B4FD9}"/>
    <cellStyle name="Moneda 4 5 30" xfId="1818" xr:uid="{22A642C6-B68F-4310-B6F6-6DD1F8D3888F}"/>
    <cellStyle name="Moneda 4 5 31" xfId="1819" xr:uid="{4B2FCE09-1B33-44BB-BBC4-FDA394A72491}"/>
    <cellStyle name="Moneda 4 5 32" xfId="1820" xr:uid="{68DA651C-9C3D-43D1-BC75-BCD92B597043}"/>
    <cellStyle name="Moneda 4 5 33" xfId="1821" xr:uid="{920543B1-9A0D-40FC-B413-94D919600934}"/>
    <cellStyle name="Moneda 4 5 34" xfId="1794" xr:uid="{417CEDB8-7A78-4205-BF02-C604393523F6}"/>
    <cellStyle name="Moneda 4 5 4" xfId="1822" xr:uid="{4CC801FC-E288-4BEA-93E5-6152970B5DE2}"/>
    <cellStyle name="Moneda 4 5 5" xfId="1823" xr:uid="{BFDF55A1-481A-4FB9-8D5F-F932B0827AAC}"/>
    <cellStyle name="Moneda 4 5 6" xfId="1824" xr:uid="{20C65AAA-A513-49D9-A9A1-E5F7C24524A2}"/>
    <cellStyle name="Moneda 4 5 7" xfId="1825" xr:uid="{AA32BADC-29A7-4AF9-89DC-9A72743C3CDD}"/>
    <cellStyle name="Moneda 4 5 8" xfId="1826" xr:uid="{D2F481CD-8B6D-4C79-8D2C-F6B41B0051C3}"/>
    <cellStyle name="Moneda 4 5 9" xfId="1827" xr:uid="{FB96859D-1773-4233-ABCA-CFE3B6937A32}"/>
    <cellStyle name="Moneda 4 50" xfId="1828" xr:uid="{05ACB760-7BAB-40D5-848B-2C9D6E6A10DD}"/>
    <cellStyle name="Moneda 4 51" xfId="1829" xr:uid="{A703B5D0-F289-4450-9693-F5276A24C2F4}"/>
    <cellStyle name="Moneda 4 52" xfId="1830" xr:uid="{E748ADA8-C194-4475-984E-FA7F4CE5ED24}"/>
    <cellStyle name="Moneda 4 53" xfId="1831" xr:uid="{669DC761-06B4-499E-B6EC-C9549A45E9CE}"/>
    <cellStyle name="Moneda 4 54" xfId="1832" xr:uid="{240D9BA2-BA33-404D-9948-C290500E493A}"/>
    <cellStyle name="Moneda 4 55" xfId="1833" xr:uid="{27D65CCC-7AEB-4B7C-8512-FCEA35AA93EF}"/>
    <cellStyle name="Moneda 4 56" xfId="1834" xr:uid="{0D631DB0-4C78-4843-A6F6-366E2E326128}"/>
    <cellStyle name="Moneda 4 57" xfId="1835" xr:uid="{8E636334-F360-480E-89FD-8EE0DC61FA11}"/>
    <cellStyle name="Moneda 4 58" xfId="1836" xr:uid="{CD16ED6E-AF73-42C1-84C0-93A0BF7D8E1C}"/>
    <cellStyle name="Moneda 4 59" xfId="1837" xr:uid="{3298B96A-D2D6-4C76-83D6-66A420C589A9}"/>
    <cellStyle name="Moneda 4 6" xfId="1838" xr:uid="{8A0DEC5D-2245-4114-988A-9D2F690FD79E}"/>
    <cellStyle name="Moneda 4 6 2" xfId="1839" xr:uid="{C5A01389-4FD7-425D-8991-A1CEB408C1C1}"/>
    <cellStyle name="Moneda 4 6 3" xfId="1840" xr:uid="{BE062F68-E38C-4F18-8DA8-1B0A43C9D660}"/>
    <cellStyle name="Moneda 4 60" xfId="1841" xr:uid="{2B152423-507E-4E38-80B9-9335A2D5B7D4}"/>
    <cellStyle name="Moneda 4 61" xfId="1842" xr:uid="{AD3864B4-8F33-4E56-9C90-73611FE61E4E}"/>
    <cellStyle name="Moneda 4 62" xfId="1843" xr:uid="{BC84BD3E-9BDC-40E4-94EC-EDEF75C47246}"/>
    <cellStyle name="Moneda 4 63" xfId="1844" xr:uid="{6A83B51D-9B78-4F1E-A9F6-37D25364D400}"/>
    <cellStyle name="Moneda 4 64" xfId="1845" xr:uid="{C4C41A91-E6A5-497F-94F4-421432618FDE}"/>
    <cellStyle name="Moneda 4 65" xfId="1846" xr:uid="{12C31B60-78F6-4E57-8BF3-30854BF44DA8}"/>
    <cellStyle name="Moneda 4 66" xfId="1847" xr:uid="{D7F13945-B552-464D-B600-8AB2924DA42B}"/>
    <cellStyle name="Moneda 4 67" xfId="1848" xr:uid="{47B3C90A-939E-4BB8-9BE2-B37D6B849DEF}"/>
    <cellStyle name="Moneda 4 68" xfId="1849" xr:uid="{7C11F633-B051-43B4-A499-50C1ED73B21D}"/>
    <cellStyle name="Moneda 4 7" xfId="1850" xr:uid="{A7E7B58C-35CD-43B7-84E4-C9EE74622F52}"/>
    <cellStyle name="Moneda 4 8" xfId="1851" xr:uid="{C9AD7FD0-5BE9-40F4-9F3A-D9735BF395F3}"/>
    <cellStyle name="Moneda 4 9" xfId="1852" xr:uid="{06CA1EEB-D88B-45EF-A1E7-CEB1029D91C2}"/>
    <cellStyle name="Moneda 5" xfId="167" xr:uid="{396CD46B-72EA-4D35-94E6-1BF53ACADF60}"/>
    <cellStyle name="Moneda 5 2" xfId="321" xr:uid="{A39E46A0-76A0-4EE9-8370-C41B714C0A89}"/>
    <cellStyle name="Moneda 5 2 2" xfId="1855" xr:uid="{33C5F962-1D25-43C6-BF16-F145E9EF4B66}"/>
    <cellStyle name="Moneda 5 2 3" xfId="1854" xr:uid="{E43DC567-1E6A-42DE-B0D6-DD6CE0E68093}"/>
    <cellStyle name="Moneda 5 3" xfId="337" xr:uid="{CDE33F21-6633-46D4-8215-5C1EAF35D923}"/>
    <cellStyle name="Moneda 5 3 2" xfId="1856" xr:uid="{B5D0D836-5548-4CA6-847A-718CF2A8CBB9}"/>
    <cellStyle name="Moneda 5 4" xfId="306" xr:uid="{F3A49DE9-2EA2-49AC-BA6C-F2B3CA8C2E22}"/>
    <cellStyle name="Moneda 5 4 2" xfId="1857" xr:uid="{6DF26B0B-E0E7-4962-A7F2-7CF5E58FD959}"/>
    <cellStyle name="Moneda 6" xfId="168" xr:uid="{F26C8E53-07F4-493E-8614-C43339A08BF1}"/>
    <cellStyle name="Moneda 6 2" xfId="322" xr:uid="{ECB6D31E-B13A-472D-97B9-AEE1706FD183}"/>
    <cellStyle name="Moneda 6 2 2" xfId="1859" xr:uid="{1DA7926A-FED2-4435-BBE3-796531DAF896}"/>
    <cellStyle name="Moneda 6 3" xfId="338" xr:uid="{EC15ECF2-9F86-4D50-A4C0-4AB36FEB1E7C}"/>
    <cellStyle name="Moneda 6 3 2" xfId="1860" xr:uid="{4141E1F8-B687-4004-AC2E-F04D4466A9FF}"/>
    <cellStyle name="Moneda 6 4" xfId="307" xr:uid="{E55A8DE7-C3E9-4AEC-84DE-04EC58FA62CD}"/>
    <cellStyle name="Moneda 6 4 2" xfId="1861" xr:uid="{668ACC56-6A67-4F7E-8178-A24F82044909}"/>
    <cellStyle name="Moneda 7" xfId="24" xr:uid="{17615149-CCC0-4A5B-8AC6-72C01DFA53AB}"/>
    <cellStyle name="Moneda 7 2" xfId="309" xr:uid="{B89A45A8-4C66-4773-9733-A5A36E3E26FD}"/>
    <cellStyle name="Moneda 7 2 2" xfId="1863" xr:uid="{3A092192-BD65-4EA7-B096-FA47E5A8F57C}"/>
    <cellStyle name="Moneda 7 3" xfId="1862" xr:uid="{6F97A32E-5837-4694-AFC1-4B320E0D0569}"/>
    <cellStyle name="Moneda 8" xfId="313" xr:uid="{AAD83665-5A64-4F70-9D1A-640A935EFE3E}"/>
    <cellStyle name="Moneda 8 2" xfId="1865" xr:uid="{F7079310-1EFE-46E1-94CC-ABD8540623CA}"/>
    <cellStyle name="Moneda 8 3" xfId="1864" xr:uid="{86780D91-B8AD-432C-8DB6-B21903DE2D3C}"/>
    <cellStyle name="Moneda 9" xfId="324" xr:uid="{C4C4049C-9470-4FEA-B35C-880DB4537CB3}"/>
    <cellStyle name="Moneda 9 2" xfId="1867" xr:uid="{012D7AE7-8528-496A-864D-DD0FFC7506AE}"/>
    <cellStyle name="Moneda 9 3" xfId="1866"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9" xr:uid="{0E9E6E7B-1AA9-485F-8A3A-6CF73F7B2F71}"/>
    <cellStyle name="Normal 10 2 2" xfId="2291" xr:uid="{E8507D5C-C912-48E8-BE4A-AA97CBC1B868}"/>
    <cellStyle name="Normal 11" xfId="1870" xr:uid="{AF1090FA-A248-4A11-9C5D-EC14814A654E}"/>
    <cellStyle name="Normal 11 2" xfId="11" xr:uid="{00000000-0005-0000-0000-000009000000}"/>
    <cellStyle name="Normal 12" xfId="1871" xr:uid="{34EF6090-6A6B-4714-BAA8-0C4EA5353212}"/>
    <cellStyle name="Normal 13" xfId="1872" xr:uid="{9D9E6643-3FE0-4E4A-89BB-08D1F69ACC4E}"/>
    <cellStyle name="Normal 14" xfId="1873" xr:uid="{A168457B-612F-4D05-8698-6D9FE2238808}"/>
    <cellStyle name="Normal 15" xfId="1874" xr:uid="{C7B26B89-3147-4594-8610-26ED4694AEFC}"/>
    <cellStyle name="Normal 16" xfId="1875" xr:uid="{E01595B9-376F-49C4-9A3B-CE230125949C}"/>
    <cellStyle name="Normal 17" xfId="1876" xr:uid="{92294838-50B2-478E-BC72-E06DF07E31BF}"/>
    <cellStyle name="Normal 18" xfId="1877" xr:uid="{3030FBB3-9400-4DEA-919E-25E03820F07D}"/>
    <cellStyle name="Normal 19" xfId="1878" xr:uid="{5ABCE719-C632-4CE0-A32F-446969514CCB}"/>
    <cellStyle name="Normal 2" xfId="1" xr:uid="{00000000-0005-0000-0000-00000A000000}"/>
    <cellStyle name="Normal 2 10" xfId="3" xr:uid="{00000000-0005-0000-0000-00000B000000}"/>
    <cellStyle name="Normal 2 10 2" xfId="1879" xr:uid="{832AD43E-FFB0-46CE-9957-240F596A1F7E}"/>
    <cellStyle name="Normal 2 11" xfId="1880" xr:uid="{9C9C23EE-9A72-465C-B0B3-22C0F5A71356}"/>
    <cellStyle name="Normal 2 12" xfId="1881" xr:uid="{84B3BAB6-107C-41EC-9F8A-5BF5A4C0B347}"/>
    <cellStyle name="Normal 2 13" xfId="1882" xr:uid="{21E998D5-666B-43BC-BB90-DA43D38984B7}"/>
    <cellStyle name="Normal 2 14" xfId="1883" xr:uid="{2E91CEA7-19F9-4178-B039-A6EA12860467}"/>
    <cellStyle name="Normal 2 15" xfId="1884" xr:uid="{4D3ADF6E-701C-47BF-8C90-106C05EEAC57}"/>
    <cellStyle name="Normal 2 16" xfId="1885" xr:uid="{288FCE50-6F54-4F89-A10D-A82C54508AB8}"/>
    <cellStyle name="Normal 2 17" xfId="1886" xr:uid="{2EDAB82D-E476-4C7B-8469-4BF6FC803378}"/>
    <cellStyle name="Normal 2 18" xfId="1887" xr:uid="{EE0FF531-421C-4157-B57F-57BD5D36C55D}"/>
    <cellStyle name="Normal 2 19" xfId="1888" xr:uid="{9BC9F976-A0E6-4F22-86D0-9C952C4BBFB3}"/>
    <cellStyle name="Normal 2 2" xfId="173" xr:uid="{CB5F1502-8B06-42C7-8045-EF94AB492EB7}"/>
    <cellStyle name="Normal 2 2 10" xfId="1890" xr:uid="{FD97B77F-8D19-4547-995C-676C1FA62ED2}"/>
    <cellStyle name="Normal 2 2 11" xfId="1891" xr:uid="{9B1A7D21-6433-48D0-9CF7-7A38A6FEEA85}"/>
    <cellStyle name="Normal 2 2 12" xfId="1892" xr:uid="{9431E237-C8D1-4F7A-AD44-18071510ACEC}"/>
    <cellStyle name="Normal 2 2 13" xfId="1893" xr:uid="{9949EF06-2144-49CB-B2BB-F59B53406805}"/>
    <cellStyle name="Normal 2 2 14" xfId="1894" xr:uid="{B7BD3D0A-C04F-45D7-B6BF-907355BED113}"/>
    <cellStyle name="Normal 2 2 15" xfId="1895" xr:uid="{CE9113BB-AC75-4F79-85D7-4B0D0D3BE18B}"/>
    <cellStyle name="Normal 2 2 16" xfId="1896" xr:uid="{E922883B-2008-4190-8AB5-7FC2AC7336FF}"/>
    <cellStyle name="Normal 2 2 17" xfId="1897" xr:uid="{747B6D53-728A-4C0A-94E2-B6AA3BE7FDDD}"/>
    <cellStyle name="Normal 2 2 18" xfId="1898" xr:uid="{327304B9-145E-44AF-8767-EF9B7987847B}"/>
    <cellStyle name="Normal 2 2 19" xfId="1899" xr:uid="{8E001304-A276-4C54-8797-C2368E81A73A}"/>
    <cellStyle name="Normal 2 2 2" xfId="1900" xr:uid="{DE2D078B-B434-4921-8229-D5C959CE24C5}"/>
    <cellStyle name="Normal 2 2 2 2" xfId="1901" xr:uid="{5ECEE20B-CBA8-46C0-9110-424AE364647D}"/>
    <cellStyle name="Normal 2 2 20" xfId="1902" xr:uid="{4DEF5FBC-B41F-48CF-BA25-A6CA4E69E5CF}"/>
    <cellStyle name="Normal 2 2 21" xfId="1903" xr:uid="{91011A54-2FDD-4C0B-B3F9-234E8C5B3D2B}"/>
    <cellStyle name="Normal 2 2 22" xfId="1904" xr:uid="{48F49D94-44E4-48ED-92BE-AFB6F9294C20}"/>
    <cellStyle name="Normal 2 2 23" xfId="1905" xr:uid="{1F98D5C2-6C4A-462F-BF1B-D39A2841B1B2}"/>
    <cellStyle name="Normal 2 2 24" xfId="1906" xr:uid="{707BA468-A23E-48F9-BC56-DFCD018D8C95}"/>
    <cellStyle name="Normal 2 2 25" xfId="1907" xr:uid="{FBAE3FA8-50BB-4BC0-A8D1-31C81F196CE8}"/>
    <cellStyle name="Normal 2 2 26" xfId="1908" xr:uid="{E8164F62-9990-4FFD-83B5-C5100765A4B6}"/>
    <cellStyle name="Normal 2 2 27" xfId="1909" xr:uid="{52CF0AA8-7CDB-451D-A3E4-A26738CD09E5}"/>
    <cellStyle name="Normal 2 2 28" xfId="1910" xr:uid="{69D74266-330D-4325-BE72-0D5C42C5862D}"/>
    <cellStyle name="Normal 2 2 29" xfId="1911" xr:uid="{2B31B4BA-01B3-4842-9EF9-2F4BA4A8A16A}"/>
    <cellStyle name="Normal 2 2 3" xfId="1912" xr:uid="{0B7D74FB-E686-4E4E-8F87-413C82110D50}"/>
    <cellStyle name="Normal 2 2 3 2" xfId="1913" xr:uid="{6D2C36F7-2C7C-4BCA-B769-920373763118}"/>
    <cellStyle name="Normal 2 2 30" xfId="1914" xr:uid="{1E1EAFF1-04D4-41B5-8D6F-227C550F015E}"/>
    <cellStyle name="Normal 2 2 31" xfId="1915" xr:uid="{D870DF4B-2E90-41C7-95A6-12995FC4B7DD}"/>
    <cellStyle name="Normal 2 2 32" xfId="1916" xr:uid="{FF7E55BB-3E71-4DDD-8AFC-BB4AA6B21E0A}"/>
    <cellStyle name="Normal 2 2 33" xfId="1917" xr:uid="{9905EE60-F4BC-4C39-8458-26411D3C885B}"/>
    <cellStyle name="Normal 2 2 34" xfId="1918" xr:uid="{3DB7AA7F-BB5C-4D5A-8055-48210C2B8EAD}"/>
    <cellStyle name="Normal 2 2 35" xfId="1919" xr:uid="{B1A4B100-5AC6-4E5F-A246-4C77C5724776}"/>
    <cellStyle name="Normal 2 2 36" xfId="1920" xr:uid="{3D57462D-688D-406C-8EFC-72DE3464E63E}"/>
    <cellStyle name="Normal 2 2 37" xfId="1921" xr:uid="{631981F7-EC4D-4D95-9C71-E40A47AE719C}"/>
    <cellStyle name="Normal 2 2 38" xfId="1922" xr:uid="{10786639-10BA-4DBD-B983-2E4EAEAECFCE}"/>
    <cellStyle name="Normal 2 2 39" xfId="1923" xr:uid="{F71D6B25-FE40-4EF2-84B6-69D1F7DE97D0}"/>
    <cellStyle name="Normal 2 2 4" xfId="1924" xr:uid="{94033137-C6C1-40B4-8BAF-D427E1C1EADF}"/>
    <cellStyle name="Normal 2 2 40" xfId="1925" xr:uid="{249A0D3D-88C9-4A29-8174-59FCAE64FC57}"/>
    <cellStyle name="Normal 2 2 41" xfId="1926" xr:uid="{096CC4BB-A058-4420-8131-D50366370C58}"/>
    <cellStyle name="Normal 2 2 42" xfId="1927" xr:uid="{1EE97942-3F26-4919-8FD3-123C9D7BD039}"/>
    <cellStyle name="Normal 2 2 43" xfId="1928" xr:uid="{AF3C2E1D-93B3-43E4-9BF2-69C2B85AB728}"/>
    <cellStyle name="Normal 2 2 44" xfId="1929" xr:uid="{E2896E24-F6AB-4BA9-B591-F929FDC93A76}"/>
    <cellStyle name="Normal 2 2 45" xfId="1930" xr:uid="{3FDC8CE3-D92A-453B-B4C4-7A9418CF3BB3}"/>
    <cellStyle name="Normal 2 2 46" xfId="1931" xr:uid="{789DAC89-70C0-4DB7-8B97-35D3EEE5E0F4}"/>
    <cellStyle name="Normal 2 2 47" xfId="1932" xr:uid="{CCD47EE2-8E60-46B0-80B6-D3D22961C91E}"/>
    <cellStyle name="Normal 2 2 48" xfId="1933" xr:uid="{3AAB5F50-8AA6-4F76-98F5-5BFE8D01EF1E}"/>
    <cellStyle name="Normal 2 2 49" xfId="1934" xr:uid="{B6631BF3-65E0-46E9-B7ED-25F008E07A7C}"/>
    <cellStyle name="Normal 2 2 5" xfId="1935" xr:uid="{355E1538-82B9-4785-A1C4-224871140EDC}"/>
    <cellStyle name="Normal 2 2 50" xfId="1936" xr:uid="{BC54627B-4C97-4C56-8639-2E11E0CE90A9}"/>
    <cellStyle name="Normal 2 2 51" xfId="1937" xr:uid="{6299467A-49D8-4F71-93A9-3B01766BEF4D}"/>
    <cellStyle name="Normal 2 2 52" xfId="1938" xr:uid="{21E3A6AB-82FC-4636-BF25-EF6D0251E56E}"/>
    <cellStyle name="Normal 2 2 53" xfId="1939" xr:uid="{A20381B8-A8E0-40EC-814D-000CAE11BD6B}"/>
    <cellStyle name="Normal 2 2 54" xfId="1940" xr:uid="{2D4DDDAD-1511-4346-B733-70D8A9E03E76}"/>
    <cellStyle name="Normal 2 2 55" xfId="1941" xr:uid="{ABFAD64C-904C-49A8-B067-5A781A05E2EC}"/>
    <cellStyle name="Normal 2 2 56" xfId="1942" xr:uid="{C8DDC388-AFE0-4171-B850-E15EB8BCB788}"/>
    <cellStyle name="Normal 2 2 57" xfId="1943" xr:uid="{2A5C1451-71A4-4CDC-A481-0AAF342FA1E4}"/>
    <cellStyle name="Normal 2 2 58" xfId="1944" xr:uid="{5C3C0BE2-FC4F-44C5-AD9D-743FB5915B87}"/>
    <cellStyle name="Normal 2 2 59" xfId="1945" xr:uid="{1833BFEC-AC45-4BCB-87CA-587AF4E4C3A3}"/>
    <cellStyle name="Normal 2 2 6" xfId="1946" xr:uid="{5DC754EB-2415-4AE2-B62E-C7D14AA24DFC}"/>
    <cellStyle name="Normal 2 2 60" xfId="1947" xr:uid="{304AEAC6-0D13-4ED2-8184-72631F31737A}"/>
    <cellStyle name="Normal 2 2 61" xfId="1948" xr:uid="{3E90C7B5-9737-400B-A31F-913E206EA165}"/>
    <cellStyle name="Normal 2 2 62" xfId="1949" xr:uid="{DE853F38-DBEF-4774-B244-23B8812B893D}"/>
    <cellStyle name="Normal 2 2 63" xfId="1950" xr:uid="{5E8F52CA-F028-4898-8636-7E20F7F956B5}"/>
    <cellStyle name="Normal 2 2 64" xfId="1951" xr:uid="{83E4ACE6-3E23-4AE0-B0D2-6D0991C465BE}"/>
    <cellStyle name="Normal 2 2 65" xfId="1889" xr:uid="{27E4DD83-434E-4EB9-B23B-2BB6B270C3CA}"/>
    <cellStyle name="Normal 2 2 66" xfId="2281" xr:uid="{00682A62-CF31-44EC-845B-6653B6F6B130}"/>
    <cellStyle name="Normal 2 2 67" xfId="2332" xr:uid="{55EB2B09-2303-4EDB-BEEF-B95BD991117E}"/>
    <cellStyle name="Normal 2 2 68" xfId="421" xr:uid="{6885ECE8-596C-4F74-9DDD-00F10B6F9461}"/>
    <cellStyle name="Normal 2 2 7" xfId="1952" xr:uid="{4C8FCA92-1397-43AA-820E-402D50204F39}"/>
    <cellStyle name="Normal 2 2 8" xfId="1953" xr:uid="{74FB2599-4DD0-403C-91E7-5F5168A5F4C1}"/>
    <cellStyle name="Normal 2 2 9" xfId="1954" xr:uid="{07E3444E-F084-4219-B3E3-51DF8BE8D04C}"/>
    <cellStyle name="Normal 2 20" xfId="1955" xr:uid="{4F279F21-ECF9-42B9-AC87-D726142E13C3}"/>
    <cellStyle name="Normal 2 21" xfId="1956" xr:uid="{B1215901-C422-4309-A8BD-C8D10D8B25E1}"/>
    <cellStyle name="Normal 2 22" xfId="1957" xr:uid="{5867D9E5-661C-4955-B269-1318BCE3472D}"/>
    <cellStyle name="Normal 2 23" xfId="1958" xr:uid="{6FF30B35-B792-45D4-B8E4-9FAB42372207}"/>
    <cellStyle name="Normal 2 24" xfId="1959" xr:uid="{738C7533-52BC-444E-9A0A-850E8B4B54B3}"/>
    <cellStyle name="Normal 2 25" xfId="1960" xr:uid="{C3EF64B9-A7DA-4192-B15D-70F0036EFD67}"/>
    <cellStyle name="Normal 2 26" xfId="1961" xr:uid="{979A93BD-7CF6-4C9C-93E7-AE91563DF854}"/>
    <cellStyle name="Normal 2 27" xfId="1962" xr:uid="{04CDFE8B-F5A6-4074-A524-71F69E39C3F8}"/>
    <cellStyle name="Normal 2 28" xfId="232" xr:uid="{B001754C-AA70-4452-8539-CC876C3D5EEA}"/>
    <cellStyle name="Normal 2 29" xfId="1963" xr:uid="{D5E109CE-7AB9-4D47-BDD6-3B10AB233209}"/>
    <cellStyle name="Normal 2 3" xfId="4" xr:uid="{00000000-0005-0000-0000-00000C000000}"/>
    <cellStyle name="Normal 2 3 2" xfId="1964" xr:uid="{A47C8E92-62EC-419A-BE7D-63B2B65BB78B}"/>
    <cellStyle name="Normal 2 3 2 2" xfId="1965" xr:uid="{1AE27AE8-3C3B-4EA1-8483-2B0E52030697}"/>
    <cellStyle name="Normal 2 3 3" xfId="1966" xr:uid="{7C2B7871-214B-4F22-988E-1C698B70A2DF}"/>
    <cellStyle name="Normal 2 3 4" xfId="15" xr:uid="{39C6F461-80AA-4864-9D3C-BA694A39F51D}"/>
    <cellStyle name="Normal 2 30" xfId="1967" xr:uid="{4D061A53-1C76-4FCF-BB53-CDB3E8087AB4}"/>
    <cellStyle name="Normal 2 31" xfId="1968" xr:uid="{02A23557-0147-4254-9C72-99429BB67962}"/>
    <cellStyle name="Normal 2 32" xfId="1969" xr:uid="{B1E951AD-D403-42EF-80BA-DC24B35B98A8}"/>
    <cellStyle name="Normal 2 33" xfId="1970" xr:uid="{FEBAB6DB-3C20-4670-8628-0F23D01D635A}"/>
    <cellStyle name="Normal 2 34" xfId="1971" xr:uid="{7E19CD2B-7467-4484-830A-64B3AC82498D}"/>
    <cellStyle name="Normal 2 35" xfId="1972" xr:uid="{48951840-7CCC-43E7-B812-1511E0B67B3C}"/>
    <cellStyle name="Normal 2 36" xfId="1973" xr:uid="{7212F480-18C2-4D82-A065-8087082CA170}"/>
    <cellStyle name="Normal 2 37" xfId="1974" xr:uid="{47ED9BB8-B80D-479B-A60F-4A4D0872FC88}"/>
    <cellStyle name="Normal 2 38" xfId="1975" xr:uid="{FFBE7C48-74CA-48B1-9672-4C3FAB67BCA2}"/>
    <cellStyle name="Normal 2 39" xfId="1976" xr:uid="{1B722B09-4A72-45FB-9BBD-2971588C2F76}"/>
    <cellStyle name="Normal 2 4" xfId="174" xr:uid="{1410B97E-D7D5-46F6-A0DF-5306D7537792}"/>
    <cellStyle name="Normal 2 4 2" xfId="1977" xr:uid="{1FD3ABAA-9E0F-4369-8775-AE2E92A73870}"/>
    <cellStyle name="Normal 2 4 2 2" xfId="1978" xr:uid="{1E859A8F-2527-430B-9D96-7E2F1C59FD0E}"/>
    <cellStyle name="Normal 2 40" xfId="1979" xr:uid="{F6D44768-684D-426F-9877-5CC6E6C1021D}"/>
    <cellStyle name="Normal 2 41" xfId="1980" xr:uid="{62677435-3EB0-4AC2-934D-A51164BD72CB}"/>
    <cellStyle name="Normal 2 42" xfId="1981" xr:uid="{4060D29A-3B0C-4ADB-A821-58778521E92E}"/>
    <cellStyle name="Normal 2 43" xfId="1982" xr:uid="{FEE10C93-F5BC-4D4D-9C2D-B94E17FDA8D7}"/>
    <cellStyle name="Normal 2 44" xfId="1983" xr:uid="{A5237E6F-CE34-4B47-9FB3-67AAE3510E04}"/>
    <cellStyle name="Normal 2 45" xfId="1984" xr:uid="{068CC7DB-7C5C-4857-AD3A-11D47D3B77D3}"/>
    <cellStyle name="Normal 2 46" xfId="1985" xr:uid="{2092F4FD-3DA5-4487-B542-FB8C0EF043E8}"/>
    <cellStyle name="Normal 2 47" xfId="1986" xr:uid="{2C503DC2-2DDF-49A8-8329-857B5AD73189}"/>
    <cellStyle name="Normal 2 48" xfId="1987" xr:uid="{4442D46B-45E8-4CE4-AA34-49E14F86A6D9}"/>
    <cellStyle name="Normal 2 49" xfId="1988" xr:uid="{C8D8837E-DDF7-4384-BC00-E829FB238172}"/>
    <cellStyle name="Normal 2 5" xfId="175" xr:uid="{B3DEFA9F-B5F0-4443-8EF7-9782C3A701EF}"/>
    <cellStyle name="Normal 2 50" xfId="1989" xr:uid="{FE88BBC2-647B-4AF1-81EE-2156F3596A31}"/>
    <cellStyle name="Normal 2 51" xfId="1990" xr:uid="{A35BB82A-6B14-4C87-AF57-38151AED1B80}"/>
    <cellStyle name="Normal 2 52" xfId="1991" xr:uid="{27C4B377-0DBE-4798-AC85-70B1781F6617}"/>
    <cellStyle name="Normal 2 53" xfId="1992" xr:uid="{C9E311FE-35B1-4ABC-A54B-1446B79141DA}"/>
    <cellStyle name="Normal 2 54" xfId="1993" xr:uid="{FE403B8E-D4B9-4E56-93A4-D564780F7B8E}"/>
    <cellStyle name="Normal 2 55" xfId="1994" xr:uid="{ACAFA5B5-640C-4F2F-A4AE-F1BE259EEBDA}"/>
    <cellStyle name="Normal 2 56" xfId="1995" xr:uid="{04D5B39E-4D2B-4E09-915A-AF45217283B4}"/>
    <cellStyle name="Normal 2 57" xfId="1996" xr:uid="{A9D7DCC2-5A60-49CF-AFB2-D4D50B58260D}"/>
    <cellStyle name="Normal 2 58" xfId="1997" xr:uid="{1BB6DF95-89FA-4C03-9EF2-3AAFD1A868BD}"/>
    <cellStyle name="Normal 2 59" xfId="1998" xr:uid="{8953690A-CD4C-4873-A541-455C23DCBD0E}"/>
    <cellStyle name="Normal 2 6" xfId="383" xr:uid="{18D9F878-615C-4685-A7BC-EB0C2CFAC742}"/>
    <cellStyle name="Normal 2 6 2" xfId="1999" xr:uid="{A0950F85-804E-4642-87B3-26E315C495E3}"/>
    <cellStyle name="Normal 2 60" xfId="2000" xr:uid="{15178A1C-D94A-4100-8BC7-274520C95BF9}"/>
    <cellStyle name="Normal 2 61" xfId="2001" xr:uid="{DE8694C0-FA10-4D3D-AFEB-3B65936AD8D4}"/>
    <cellStyle name="Normal 2 62" xfId="2002" xr:uid="{3933FC8B-4476-4403-B118-DCD76D56A8F6}"/>
    <cellStyle name="Normal 2 63" xfId="2003" xr:uid="{55B71F69-6490-472A-B968-65F89EA30EA5}"/>
    <cellStyle name="Normal 2 64" xfId="2004" xr:uid="{27EAD4B0-9A37-4509-8C50-A800B9892260}"/>
    <cellStyle name="Normal 2 65" xfId="2005" xr:uid="{D086289C-9895-4AE8-A5AA-AB0DBB3B7E76}"/>
    <cellStyle name="Normal 2 66" xfId="2006" xr:uid="{5DF00CF7-2494-409C-B32A-EC7DB6557071}"/>
    <cellStyle name="Normal 2 67" xfId="2007" xr:uid="{9D57657F-2F49-4B77-BC73-4AD50A21A118}"/>
    <cellStyle name="Normal 2 68" xfId="2008" xr:uid="{1F1383E1-1073-45E4-ADF6-BAB5EE2D8ECE}"/>
    <cellStyle name="Normal 2 68 2" xfId="2292" xr:uid="{EFB12366-9102-4E73-AC44-A0B98351D8B3}"/>
    <cellStyle name="Normal 2 69" xfId="2274" xr:uid="{2C5B4578-F9CD-47B3-BBD3-D48536DDB48F}"/>
    <cellStyle name="Normal 2 7" xfId="394" xr:uid="{D4C959B5-6D25-489D-A569-8356FBB29575}"/>
    <cellStyle name="Normal 2 7 2" xfId="2010" xr:uid="{A51E4F0C-CE74-47E1-9A7F-B9418867264D}"/>
    <cellStyle name="Normal 2 7 3" xfId="2009" xr:uid="{BB2A0697-028D-4579-8BA3-7F5898816E96}"/>
    <cellStyle name="Normal 2 70" xfId="2331" xr:uid="{F9B53BE8-86CC-4D66-A48C-77EF934512E4}"/>
    <cellStyle name="Normal 2 71" xfId="2341" xr:uid="{E9C149D6-7B7F-4C30-9EB7-86B8E0F25CA7}"/>
    <cellStyle name="Normal 2 8" xfId="2011" xr:uid="{A4BD2DED-91C2-4569-99D8-2BE436857FA1}"/>
    <cellStyle name="Normal 2 9" xfId="2012" xr:uid="{B040C2A1-17F0-4491-B79C-082C88D9D85B}"/>
    <cellStyle name="Normal 2_4. ANEXOS TECNICOS" xfId="2013" xr:uid="{9540800A-F967-4DCA-913C-A18F9DC68CD1}"/>
    <cellStyle name="Normal 20" xfId="2014" xr:uid="{938CC532-8BD1-439C-A607-D1E0ED27DAC9}"/>
    <cellStyle name="Normal 21" xfId="2015" xr:uid="{5E5E9DBB-FFF3-4DF6-A0D2-CC312480F93B}"/>
    <cellStyle name="Normal 22" xfId="292" xr:uid="{5E51B179-C9AD-4F23-8E08-D58CB5F7246C}"/>
    <cellStyle name="Normal 22 2" xfId="2017" xr:uid="{FF7D7FE1-6726-4E35-A48B-FFD18F70DD67}"/>
    <cellStyle name="Normal 22 3" xfId="2016" xr:uid="{F041AADF-1FA6-4BDA-8834-B04D461F88D7}"/>
    <cellStyle name="Normal 23" xfId="2018" xr:uid="{2C1306D9-35A2-4F2B-AEDA-B30D9C34E2B3}"/>
    <cellStyle name="Normal 24" xfId="2019" xr:uid="{C2B430F3-E2E2-493C-AEAB-01FB89A722BB}"/>
    <cellStyle name="Normal 25" xfId="2020" xr:uid="{5479B11B-A1A7-453E-AF3F-4A7D0A07F902}"/>
    <cellStyle name="Normal 26" xfId="2021" xr:uid="{B171175C-1C96-41B7-8B3E-4BFF32FB38EF}"/>
    <cellStyle name="Normal 27" xfId="2022" xr:uid="{38EC09EF-BC7B-42C1-AD92-CB7367750A1D}"/>
    <cellStyle name="Normal 28" xfId="2023" xr:uid="{09CB97EE-E40E-4022-8BE6-9633AB92D32F}"/>
    <cellStyle name="Normal 29" xfId="2024" xr:uid="{51F45123-AD2A-4F82-B224-E77F7E3CC773}"/>
    <cellStyle name="Normal 3" xfId="17" xr:uid="{7DF243DA-93C6-471C-BB1C-FB08E24E8285}"/>
    <cellStyle name="Normal 3 10" xfId="2025" xr:uid="{39833F3F-026E-4BCA-B219-6F9D5ADFA54F}"/>
    <cellStyle name="Normal 3 10 2" xfId="2026" xr:uid="{51E9243F-8EB3-4916-B952-94568C5CEF0B}"/>
    <cellStyle name="Normal 3 11" xfId="2027" xr:uid="{63187BFE-AE19-485A-A1F0-778AA4322CF5}"/>
    <cellStyle name="Normal 3 11 2" xfId="2028" xr:uid="{96F700E5-66EB-4458-9D17-254ED097B258}"/>
    <cellStyle name="Normal 3 12" xfId="2029" xr:uid="{3D388278-7706-4251-B12B-F05D6C01E9A6}"/>
    <cellStyle name="Normal 3 12 2" xfId="2030" xr:uid="{D6A8869F-4D0E-4AA0-A3D4-7B8B397DC626}"/>
    <cellStyle name="Normal 3 13" xfId="2031" xr:uid="{72CF8B87-5671-4629-BA79-89F1C230A6FC}"/>
    <cellStyle name="Normal 3 14" xfId="2032" xr:uid="{AABE3E55-B8B1-4C83-B33A-535B0C42C1FB}"/>
    <cellStyle name="Normal 3 15" xfId="2033" xr:uid="{998458F1-6771-42BD-8B71-A5E2AB052917}"/>
    <cellStyle name="Normal 3 16" xfId="2034" xr:uid="{5D134D18-1654-466E-A142-865B23769047}"/>
    <cellStyle name="Normal 3 17" xfId="2035" xr:uid="{C6BD10C4-BE62-40E0-9956-8900D9A5B37D}"/>
    <cellStyle name="Normal 3 18" xfId="2036" xr:uid="{AAB18227-7058-4F20-833D-0DA7CF5C2CA8}"/>
    <cellStyle name="Normal 3 19" xfId="2037" xr:uid="{613B3384-6089-4BE7-AD61-9DBCF0EDE03A}"/>
    <cellStyle name="Normal 3 2" xfId="176" xr:uid="{77EBB3D2-38D9-410E-97B6-0E21B91C1CF2}"/>
    <cellStyle name="Normal 3 2 2" xfId="2039" xr:uid="{59A64ACB-B743-48A2-A73D-5A3BBE1B1EDC}"/>
    <cellStyle name="Normal 3 2 3" xfId="2038" xr:uid="{14AB9023-A611-4CBA-8783-86CF3C3EDB63}"/>
    <cellStyle name="Normal 3 20" xfId="2040" xr:uid="{7886ABA6-B4A7-4ADC-B018-331B330FFBCB}"/>
    <cellStyle name="Normal 3 21" xfId="2041" xr:uid="{E62030FF-228C-4F27-8C89-006E347D6150}"/>
    <cellStyle name="Normal 3 22" xfId="2042" xr:uid="{05AEEB82-D159-42EA-9E89-9604C0A88C1D}"/>
    <cellStyle name="Normal 3 23" xfId="2043" xr:uid="{2639F3FE-B9C3-47E7-86A3-3C863F49472A}"/>
    <cellStyle name="Normal 3 24" xfId="2044" xr:uid="{146074CE-2B19-4533-99CE-6D273E002BBB}"/>
    <cellStyle name="Normal 3 25" xfId="2045" xr:uid="{A5A1FE7E-E039-4BCC-A418-4E2526FAE0F1}"/>
    <cellStyle name="Normal 3 26" xfId="2046" xr:uid="{3826FC96-C9ED-4067-AEB3-7D0A15DE0AF9}"/>
    <cellStyle name="Normal 3 27" xfId="2047" xr:uid="{D4B49D98-CE14-4D46-8361-CD3ADBF54C7B}"/>
    <cellStyle name="Normal 3 28" xfId="2048" xr:uid="{D2E708EE-FE8B-4059-A5DA-2ACDA103F622}"/>
    <cellStyle name="Normal 3 29" xfId="2049" xr:uid="{AC92EFED-F131-4B94-8444-7184B36E54CB}"/>
    <cellStyle name="Normal 3 3" xfId="297" xr:uid="{E4C9BCE5-42E1-4680-BD06-FB1F8FA1FC14}"/>
    <cellStyle name="Normal 3 3 2" xfId="2051" xr:uid="{550D35D2-F0D2-42C4-811F-F78A8E08D80F}"/>
    <cellStyle name="Normal 3 3 3" xfId="2050" xr:uid="{454520AB-1537-47E9-B549-DED4232E5AE5}"/>
    <cellStyle name="Normal 3 30" xfId="2052" xr:uid="{57CF553C-DE94-4815-A346-3CCC291B4805}"/>
    <cellStyle name="Normal 3 31" xfId="2053" xr:uid="{5C3839DB-5D3C-43B1-8FB0-AD2AB9B65147}"/>
    <cellStyle name="Normal 3 32" xfId="2054" xr:uid="{639B1159-13C1-44EE-BBD1-13170E32B5BE}"/>
    <cellStyle name="Normal 3 33" xfId="2055" xr:uid="{91EFF084-29E7-47A1-9AD2-7A8FE954288F}"/>
    <cellStyle name="Normal 3 34" xfId="2056" xr:uid="{CCCBD1DC-BA2B-4072-852A-AC0A601DC01D}"/>
    <cellStyle name="Normal 3 35" xfId="2057" xr:uid="{BDF92E60-A977-40DC-87DC-AB135F6C07F2}"/>
    <cellStyle name="Normal 3 36" xfId="2058" xr:uid="{FA432069-791B-4292-A4AE-EB02277E0641}"/>
    <cellStyle name="Normal 3 37" xfId="2059" xr:uid="{CA0219DB-A15E-41DD-97D2-9B0F861A900F}"/>
    <cellStyle name="Normal 3 38" xfId="2060" xr:uid="{B52BD5D8-A9FC-4BCD-9479-08DC90C963E7}"/>
    <cellStyle name="Normal 3 39" xfId="2061" xr:uid="{92069600-4B8F-434B-A091-822DAFEC6F43}"/>
    <cellStyle name="Normal 3 4" xfId="409" xr:uid="{01B0EAF8-377E-40FD-A6F5-7A4121258D2C}"/>
    <cellStyle name="Normal 3 4 2" xfId="2063" xr:uid="{C466C95E-F0DA-434C-AEF9-A18830033BAF}"/>
    <cellStyle name="Normal 3 4 3" xfId="2062" xr:uid="{EB309460-CA0D-4F2A-BBEB-27ED1CDA5F49}"/>
    <cellStyle name="Normal 3 40" xfId="2064" xr:uid="{D7499B52-3913-4B73-B366-771A5E48DD96}"/>
    <cellStyle name="Normal 3 41" xfId="2065" xr:uid="{5377536A-8E6F-4723-A50E-592F7F246159}"/>
    <cellStyle name="Normal 3 42" xfId="2066" xr:uid="{AE0292DB-C779-4D31-BBF1-FDEDDA144751}"/>
    <cellStyle name="Normal 3 43" xfId="2067" xr:uid="{59D86859-CAE5-481E-A4AF-97A198CC13EA}"/>
    <cellStyle name="Normal 3 44" xfId="2068" xr:uid="{48118B68-3EE1-45B8-B69B-C0E3718B42B2}"/>
    <cellStyle name="Normal 3 44 2" xfId="2069" xr:uid="{4784466E-3029-4F35-BCE5-92214985F361}"/>
    <cellStyle name="Normal 3 45" xfId="2070" xr:uid="{4F1CC9E8-FD20-488D-A509-8F8547F2BD27}"/>
    <cellStyle name="Normal 3 46" xfId="2071" xr:uid="{D4467E15-4AC3-4394-976C-7DBBFF409E45}"/>
    <cellStyle name="Normal 3 47" xfId="2072" xr:uid="{11B6B7BC-EAD3-41B7-84A7-270DBF9CD2AE}"/>
    <cellStyle name="Normal 3 48" xfId="2073" xr:uid="{3AE056B8-1CB7-48AE-9707-19E086693127}"/>
    <cellStyle name="Normal 3 49" xfId="2074" xr:uid="{7DCC20A7-EF3B-4FD4-91F5-92EBBBB6EB67}"/>
    <cellStyle name="Normal 3 5" xfId="2075" xr:uid="{84072BAC-7702-4710-850E-8FC086223BFA}"/>
    <cellStyle name="Normal 3 5 2" xfId="2076" xr:uid="{0BBD2FCD-9D54-415E-86B5-EA380B41762E}"/>
    <cellStyle name="Normal 3 50" xfId="2077" xr:uid="{AAB85968-D0D4-4D8B-8622-D73460E73D8A}"/>
    <cellStyle name="Normal 3 51" xfId="2078" xr:uid="{398AD05D-91A4-4FAB-B13A-B9A76573953C}"/>
    <cellStyle name="Normal 3 52" xfId="2079" xr:uid="{333A5183-282B-4E91-BE75-AACEF2935D19}"/>
    <cellStyle name="Normal 3 53" xfId="2080" xr:uid="{AA370EBD-1AAC-4E17-A306-9D97E09238AB}"/>
    <cellStyle name="Normal 3 54" xfId="2081" xr:uid="{D9146CC0-5D4F-4911-BA30-45B6447A2BEA}"/>
    <cellStyle name="Normal 3 55" xfId="2082" xr:uid="{4136BD21-A361-497C-A701-15A4AB5D528B}"/>
    <cellStyle name="Normal 3 56" xfId="2083" xr:uid="{5BD1A64F-7A7C-41E4-A036-B4A6D510DE85}"/>
    <cellStyle name="Normal 3 57" xfId="2084" xr:uid="{E89081A9-EF4E-4E19-9BDA-B07D7EE7202D}"/>
    <cellStyle name="Normal 3 58" xfId="2085" xr:uid="{57DC64BE-28BC-43E5-B10F-FA78297F3B02}"/>
    <cellStyle name="Normal 3 59" xfId="2086" xr:uid="{F016293B-1DCA-4BF8-B724-1388CC98968A}"/>
    <cellStyle name="Normal 3 6" xfId="2087" xr:uid="{2E36C792-E3C2-40F5-8C41-831800A74BB9}"/>
    <cellStyle name="Normal 3 6 2" xfId="2088" xr:uid="{B44561C3-0139-40B4-8683-6A4EDB6F6339}"/>
    <cellStyle name="Normal 3 60" xfId="2089" xr:uid="{9AA6A77D-EF26-473C-B3B3-5D044FA66B47}"/>
    <cellStyle name="Normal 3 61" xfId="2090" xr:uid="{6A7FF00E-0C5E-468D-8259-D14A3CA2327E}"/>
    <cellStyle name="Normal 3 62" xfId="2091" xr:uid="{2F6D91F8-6C3F-4846-9AF9-337AE2ACA794}"/>
    <cellStyle name="Normal 3 63" xfId="2092" xr:uid="{A4565921-0820-42DC-A3E4-2E69B176D5CF}"/>
    <cellStyle name="Normal 3 64" xfId="2093" xr:uid="{3E2E168A-5A3E-4937-A134-9F3F16F7B749}"/>
    <cellStyle name="Normal 3 65" xfId="2094" xr:uid="{32988EF9-E1E3-4644-84D0-8D92E9831864}"/>
    <cellStyle name="Normal 3 66" xfId="2095" xr:uid="{F8DC61A3-60FC-494D-A067-446E4855A03D}"/>
    <cellStyle name="Normal 3 67" xfId="2096" xr:uid="{7994F71A-2C62-4BA0-B7E3-7BDD8A864296}"/>
    <cellStyle name="Normal 3 68" xfId="2097" xr:uid="{B3A6DFC3-B9EB-4594-B242-2FF57EF556F4}"/>
    <cellStyle name="Normal 3 69" xfId="2098" xr:uid="{F6610863-8794-40FA-A1F8-CA62D479D220}"/>
    <cellStyle name="Normal 3 7" xfId="2099" xr:uid="{88CDE49E-113E-4E23-99B5-49382BAF3883}"/>
    <cellStyle name="Normal 3 7 2" xfId="2100" xr:uid="{4A60F276-7B7B-4F91-BDE8-4B8B6546FBEE}"/>
    <cellStyle name="Normal 3 70" xfId="2101" xr:uid="{614305D9-AC9F-45BA-B8BB-738A9A39CB8F}"/>
    <cellStyle name="Normal 3 71" xfId="2102" xr:uid="{172A7E38-0768-40B7-8FE8-E199C9F8631A}"/>
    <cellStyle name="Normal 3 72" xfId="2103" xr:uid="{D0C88247-080C-4FE7-88D7-6B6959B6FAC3}"/>
    <cellStyle name="Normal 3 73" xfId="2104" xr:uid="{60D3D4C5-6B2E-4F17-9FAA-DAACF57AD65C}"/>
    <cellStyle name="Normal 3 74" xfId="2105" xr:uid="{3AC0803F-7BAB-4840-BE87-03168EAF0FF8}"/>
    <cellStyle name="Normal 3 75" xfId="2106" xr:uid="{B7917672-445E-4D86-B940-CA5C119BE78B}"/>
    <cellStyle name="Normal 3 76" xfId="2107" xr:uid="{B3C1C42F-07DD-40BD-BE73-546CC510013E}"/>
    <cellStyle name="Normal 3 77" xfId="2108" xr:uid="{6283D93D-DAAB-4EB8-BA4A-04627FA27E3E}"/>
    <cellStyle name="Normal 3 77 2" xfId="2293" xr:uid="{7D53FE13-9ADB-460A-9495-E2E75830449F}"/>
    <cellStyle name="Normal 3 78" xfId="2276" xr:uid="{76838A12-2829-4945-937E-69BC2B59ACA6}"/>
    <cellStyle name="Normal 3 8" xfId="2109" xr:uid="{D0E2D7D7-ECD9-4302-8B89-054B50991BAE}"/>
    <cellStyle name="Normal 3 8 2" xfId="2110" xr:uid="{2FE9F0FB-FCAB-44E9-8273-2ADAA0520B44}"/>
    <cellStyle name="Normal 3 9" xfId="2111" xr:uid="{3513D820-4F99-40DD-BCFD-3B9F2A9A3291}"/>
    <cellStyle name="Normal 3 9 2" xfId="2112" xr:uid="{9CB39C49-E8DF-474A-BC48-DE3118FFB54A}"/>
    <cellStyle name="Normal 3_4. ANEXOS TECNICOS" xfId="2113" xr:uid="{2FE1D7D9-D77A-4B12-9DD7-847ABF38D147}"/>
    <cellStyle name="Normal 30" xfId="2114" xr:uid="{E0EA9C72-57D9-4F2B-B84B-06901AA38619}"/>
    <cellStyle name="Normal 31" xfId="2115" xr:uid="{1207466F-680C-40B9-82E8-F25EB424CC24}"/>
    <cellStyle name="Normal 32" xfId="2116" xr:uid="{1965557A-E68B-40B3-B9CB-39EF1D74B471}"/>
    <cellStyle name="Normal 33" xfId="2117" xr:uid="{BA79E8C7-CEA5-45F7-A110-C5ECC44730CE}"/>
    <cellStyle name="Normal 34" xfId="2118" xr:uid="{1F1591C2-5F90-4CE3-8834-ABAFA0C99405}"/>
    <cellStyle name="Normal 35" xfId="2119" xr:uid="{CD2A695A-EF60-4074-AC03-20ED881218D4}"/>
    <cellStyle name="Normal 36" xfId="2120" xr:uid="{FEF52383-FBFD-4179-95BC-090B7E3AA73D}"/>
    <cellStyle name="Normal 37" xfId="2121" xr:uid="{74A11060-86C0-4DCA-85DE-90C982FBDB81}"/>
    <cellStyle name="Normal 38" xfId="2122" xr:uid="{6472B660-596A-4A0C-8A54-AE9CD9190CE5}"/>
    <cellStyle name="Normal 39" xfId="424" xr:uid="{CE8ECC4D-E59D-4375-ACC4-752D186365FC}"/>
    <cellStyle name="Normal 39 2" xfId="294" xr:uid="{B096F98A-40FE-41FD-ACCA-53D3B67C6DCA}"/>
    <cellStyle name="Normal 39 2 2" xfId="2294" xr:uid="{7F069807-E1E8-4F6B-AE82-1CC33A43E0F3}"/>
    <cellStyle name="Normal 39 2 3" xfId="2337"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5" xr:uid="{319FF815-AB3B-44BD-B8EB-088C03EA1BBB}"/>
    <cellStyle name="Normal 4 2 2 3" xfId="181" xr:uid="{68256D55-176F-4869-BC23-2B158ED65E58}"/>
    <cellStyle name="Normal 4 2 2 3 2" xfId="2296" xr:uid="{1F475F55-9C24-4A97-970C-B8E7C0991D86}"/>
    <cellStyle name="Normal 4 2 3" xfId="182" xr:uid="{682CE8D3-4872-4D19-85F5-4641094DA743}"/>
    <cellStyle name="Normal 4 2 4" xfId="2123" xr:uid="{11619DDB-52D4-40B5-A314-ED91D585A74B}"/>
    <cellStyle name="Normal 4 2 4 2" xfId="2297" xr:uid="{A8D0DD5F-12EE-4E20-B497-B817E5D19A17}"/>
    <cellStyle name="Normal 4 3" xfId="183" xr:uid="{C8792EC2-26E2-4AB3-BE84-7CA027D1D985}"/>
    <cellStyle name="Normal 4 3 2" xfId="2125" xr:uid="{F2DF998D-5BA9-4702-A8A6-B9156071C8B5}"/>
    <cellStyle name="Normal 4 3 3" xfId="2126" xr:uid="{1F93D24F-0F85-46DF-8087-6B55C0D4994F}"/>
    <cellStyle name="Normal 4 3 3 2" xfId="2298" xr:uid="{F5252603-F444-4435-9AA3-A4DCC3168A90}"/>
    <cellStyle name="Normal 4 3 4" xfId="2124" xr:uid="{79FEA039-67CC-48F9-84D8-3B3CA8608DD5}"/>
    <cellStyle name="Normal 4 4" xfId="184" xr:uid="{15F7E85F-C2E5-4CE8-9F3B-D28E5DAA58BD}"/>
    <cellStyle name="Normal 4 4 2" xfId="2299" xr:uid="{FE048EC5-B121-49DC-9190-B7900BFF056A}"/>
    <cellStyle name="Normal 4 5" xfId="185" xr:uid="{4B91005A-7D3A-45F7-9D97-7906A0B79D16}"/>
    <cellStyle name="Normal 4 5 2" xfId="2300" xr:uid="{01258C3E-B447-447E-B3ED-7691CF1ED71D}"/>
    <cellStyle name="Normal 4 6" xfId="300" xr:uid="{DB84E2ED-3751-4A0C-A307-62B60926C6E5}"/>
    <cellStyle name="Normal 4 6 2" xfId="2279" xr:uid="{20289B10-B15C-4EE4-9D77-BC63F4640B4D}"/>
    <cellStyle name="Normal 4 7" xfId="398" xr:uid="{F1F2ECB0-2952-42A9-86A2-0DBA943A6512}"/>
    <cellStyle name="Normal 40" xfId="425" xr:uid="{BE131AEB-0578-4FF9-9490-951DF7002B3E}"/>
    <cellStyle name="Normal 40 2" xfId="2127" xr:uid="{B827BDBA-6073-4AAF-96A0-815681462726}"/>
    <cellStyle name="Normal 40 2 2" xfId="2301" xr:uid="{13424D6A-4E4E-4194-B567-C79F84879178}"/>
    <cellStyle name="Normal 40 3" xfId="2283" xr:uid="{C1CB5387-2B39-4FA7-A29E-E89A3818DCFC}"/>
    <cellStyle name="Normal 41" xfId="2128" xr:uid="{82584FEE-C6E4-441C-8499-58A733C6F242}"/>
    <cellStyle name="Normal 42" xfId="2129" xr:uid="{7F40672E-5A5D-41B4-9112-E737F713603C}"/>
    <cellStyle name="Normal 43" xfId="2130" xr:uid="{5DAE0EED-4349-45E4-A7F8-F49724C9C208}"/>
    <cellStyle name="Normal 44" xfId="340" xr:uid="{BF861440-F29B-463E-BF25-A38D72947A9D}"/>
    <cellStyle name="Normal 44 10" xfId="2132" xr:uid="{C7B01534-DA29-47A9-AEC7-77E4ACAA164B}"/>
    <cellStyle name="Normal 44 10 2" xfId="2133" xr:uid="{3232D087-A4E5-425F-A631-C87D3BEF95F5}"/>
    <cellStyle name="Normal 44 11" xfId="2134" xr:uid="{7D633C07-8332-41ED-90A4-4469B4701D2A}"/>
    <cellStyle name="Normal 44 11 2" xfId="2135" xr:uid="{EE303224-B4A0-4C69-AF9E-D3865CBEC8F4}"/>
    <cellStyle name="Normal 44 12" xfId="2136" xr:uid="{FB482E25-4081-4A0E-B330-E453E3E9A8FF}"/>
    <cellStyle name="Normal 44 13" xfId="2137" xr:uid="{7EF981E6-E304-4A1D-93FA-1C66357F7EDD}"/>
    <cellStyle name="Normal 44 14" xfId="2138" xr:uid="{BF90A04D-EE23-4B9C-9094-09995414D863}"/>
    <cellStyle name="Normal 44 15" xfId="2139" xr:uid="{98EC89EC-50AE-44AB-B42E-384A24EBC824}"/>
    <cellStyle name="Normal 44 16" xfId="2140" xr:uid="{F9BD15FA-F52E-4390-BBC1-2760B2D075B8}"/>
    <cellStyle name="Normal 44 17" xfId="2141" xr:uid="{89339B06-D849-4497-A1AF-A63FE44CCD4B}"/>
    <cellStyle name="Normal 44 18" xfId="2142" xr:uid="{99B71552-885B-435F-BE3A-42E7EC186071}"/>
    <cellStyle name="Normal 44 19" xfId="2143" xr:uid="{EA4EE2B9-58D3-434E-A164-2D80C7C49CF6}"/>
    <cellStyle name="Normal 44 2" xfId="2144" xr:uid="{BAC8536F-A2A2-4AF9-95B5-3B95A9E9D9A4}"/>
    <cellStyle name="Normal 44 2 2" xfId="2145" xr:uid="{8BDC2829-0B1F-4CB0-A1E7-5E42DFEC55B2}"/>
    <cellStyle name="Normal 44 20" xfId="2146" xr:uid="{742D3C41-1CE7-4B8B-9BA9-3C6E7F561D15}"/>
    <cellStyle name="Normal 44 21" xfId="2147" xr:uid="{EEEFE01E-8880-451D-AA56-7D81B136417F}"/>
    <cellStyle name="Normal 44 22" xfId="2148" xr:uid="{530D565D-F378-4ED5-A6A0-BFFE4CA749C2}"/>
    <cellStyle name="Normal 44 23" xfId="2149" xr:uid="{9143E0EC-D8C5-44A1-AD3C-8E7389AF8ED5}"/>
    <cellStyle name="Normal 44 24" xfId="2150" xr:uid="{DB92FCD3-5CA5-4860-992C-F30483C8AFE5}"/>
    <cellStyle name="Normal 44 25" xfId="2151" xr:uid="{061DF27A-9862-4F91-BED2-1D4D3CC8D028}"/>
    <cellStyle name="Normal 44 26" xfId="2152" xr:uid="{1DF1AC3B-B366-4449-AFB4-6739D527EFBD}"/>
    <cellStyle name="Normal 44 27" xfId="2153" xr:uid="{C741FC26-4509-49DC-9178-A57F115330FC}"/>
    <cellStyle name="Normal 44 28" xfId="2154" xr:uid="{38FE5BAB-6D28-4FD5-9AAE-868FB142DB32}"/>
    <cellStyle name="Normal 44 29" xfId="2155" xr:uid="{076CB811-41A4-4917-991D-B69956A4E113}"/>
    <cellStyle name="Normal 44 3" xfId="2156" xr:uid="{8DFDCE0E-44A9-419D-87BD-D77A252DF336}"/>
    <cellStyle name="Normal 44 3 2" xfId="2157" xr:uid="{DCBE65FE-7DBD-45E4-B187-FB5E18CF904D}"/>
    <cellStyle name="Normal 44 30" xfId="2158" xr:uid="{A101FAB3-8B7D-4261-B021-BDDEC57473DC}"/>
    <cellStyle name="Normal 44 31" xfId="2159" xr:uid="{C6D7911C-59B9-450E-A989-021C59B4426F}"/>
    <cellStyle name="Normal 44 32" xfId="2160" xr:uid="{8EA4DB07-FFDA-4625-BD4F-3C9B7638676D}"/>
    <cellStyle name="Normal 44 33" xfId="2161" xr:uid="{0AB46566-CB0E-425F-AC3D-25368BF1C2EE}"/>
    <cellStyle name="Normal 44 34" xfId="2162" xr:uid="{6C15F8AE-FF75-4E46-9B53-01FA9F19A8B9}"/>
    <cellStyle name="Normal 44 35" xfId="2163" xr:uid="{5DF58461-90D6-49A5-900A-1D29A4695DB3}"/>
    <cellStyle name="Normal 44 36" xfId="2164" xr:uid="{426F5B2B-4419-4582-A5F2-831AFEC093B2}"/>
    <cellStyle name="Normal 44 37" xfId="2165" xr:uid="{2F9BC446-B256-485E-84F1-1CE6C15D92F1}"/>
    <cellStyle name="Normal 44 38" xfId="2166" xr:uid="{2A427BA6-89A0-40B7-9426-BD2386091527}"/>
    <cellStyle name="Normal 44 39" xfId="2167" xr:uid="{DB6E59DE-21DF-4445-8C55-01C89B0D0C05}"/>
    <cellStyle name="Normal 44 4" xfId="2168" xr:uid="{31DC2D87-1793-40FE-98BB-C21C459FE0F2}"/>
    <cellStyle name="Normal 44 4 2" xfId="2169" xr:uid="{D300329E-5CBD-48F3-BC41-FAD261AFE730}"/>
    <cellStyle name="Normal 44 40" xfId="2170" xr:uid="{16D856AE-C447-4B9D-917B-A81F3674E3DF}"/>
    <cellStyle name="Normal 44 41" xfId="2171" xr:uid="{4093B7A6-1FF8-4CF7-8D31-8B3ED42D4373}"/>
    <cellStyle name="Normal 44 42" xfId="2172" xr:uid="{32A25E42-330C-46B0-B800-6C49ECE48100}"/>
    <cellStyle name="Normal 44 43" xfId="2173" xr:uid="{39448AD0-0292-4B11-9E19-9927A6F13343}"/>
    <cellStyle name="Normal 44 44" xfId="2174" xr:uid="{E705761C-4978-42FE-8968-429CC6B481FC}"/>
    <cellStyle name="Normal 44 45" xfId="2175" xr:uid="{CDEB5609-E83F-4073-88C7-CBA77934042E}"/>
    <cellStyle name="Normal 44 46" xfId="2176" xr:uid="{322AC872-96E2-465C-A399-9B831BE87420}"/>
    <cellStyle name="Normal 44 47" xfId="2177" xr:uid="{3A841DAA-065E-4516-A95B-52C601DB9595}"/>
    <cellStyle name="Normal 44 48" xfId="2178" xr:uid="{A7DEE469-4735-47A0-AC1F-6712B625F86A}"/>
    <cellStyle name="Normal 44 49" xfId="2179" xr:uid="{A97FABCC-89BF-4F52-90A8-7A9EF13D2B0F}"/>
    <cellStyle name="Normal 44 5" xfId="2180" xr:uid="{DED5984A-CC45-4ED4-9CE1-4FB9911EC887}"/>
    <cellStyle name="Normal 44 5 2" xfId="2181" xr:uid="{69279903-0BE1-4175-91F1-84C499DD8A4C}"/>
    <cellStyle name="Normal 44 50" xfId="2182" xr:uid="{63C77AD5-4B81-47B8-86F3-AE84892E9878}"/>
    <cellStyle name="Normal 44 51" xfId="2183" xr:uid="{A4A5C2C7-AAD9-4101-B80E-CD1A5243F28E}"/>
    <cellStyle name="Normal 44 52" xfId="2184" xr:uid="{F0F878C3-318E-46B4-A463-CB975603EC94}"/>
    <cellStyle name="Normal 44 53" xfId="2185" xr:uid="{EAF43C5E-03BC-49E2-8336-3D725BC01111}"/>
    <cellStyle name="Normal 44 54" xfId="2186" xr:uid="{BFE05BCD-E20C-478C-A6B6-61790372DB9F}"/>
    <cellStyle name="Normal 44 55" xfId="2187" xr:uid="{E753F3C2-8970-4271-AD2F-9ED4A7A65DE3}"/>
    <cellStyle name="Normal 44 56" xfId="2188" xr:uid="{5E34CB33-2567-49E6-8E3C-66B05A099DD8}"/>
    <cellStyle name="Normal 44 57" xfId="2189" xr:uid="{EFE88A96-7E48-4C9F-A52E-DC7222E26ABA}"/>
    <cellStyle name="Normal 44 58" xfId="2190" xr:uid="{866ACC5D-7672-435B-93C7-F65E12B54609}"/>
    <cellStyle name="Normal 44 59" xfId="2191" xr:uid="{73DD033C-65BC-47B8-AFE6-6499370EC63F}"/>
    <cellStyle name="Normal 44 6" xfId="2192" xr:uid="{02FEDFFF-7DB9-4E43-B68B-8DE458AF2649}"/>
    <cellStyle name="Normal 44 6 2" xfId="2193" xr:uid="{B4602370-1357-4FE8-886B-F791D2A2D722}"/>
    <cellStyle name="Normal 44 60" xfId="2194" xr:uid="{3F3447B9-E568-46E6-B36F-A850F78DCA63}"/>
    <cellStyle name="Normal 44 61" xfId="2195" xr:uid="{87D1D1A3-57E7-4237-96C1-5E80F48D4884}"/>
    <cellStyle name="Normal 44 62" xfId="2196" xr:uid="{0733A803-ED82-4CEC-9AA3-05A9E71D8830}"/>
    <cellStyle name="Normal 44 63" xfId="2197" xr:uid="{89AFEC8E-3E52-4E7E-8172-BDD0137D5B90}"/>
    <cellStyle name="Normal 44 64" xfId="2198" xr:uid="{8D567845-F3A6-4A4E-BEFE-B1B0A9589AA5}"/>
    <cellStyle name="Normal 44 65" xfId="2199" xr:uid="{0185637B-2853-4AEA-AEF8-4FC1783B295C}"/>
    <cellStyle name="Normal 44 66" xfId="2200" xr:uid="{64FFBA33-D303-4B3F-95C3-0A0D1C24B62E}"/>
    <cellStyle name="Normal 44 67" xfId="2201" xr:uid="{279A0B37-30C8-4B5A-9512-AEDDB4679172}"/>
    <cellStyle name="Normal 44 68" xfId="2202" xr:uid="{6FA1CA3A-C234-48E9-99F2-4BC7686845E9}"/>
    <cellStyle name="Normal 44 69" xfId="2203" xr:uid="{EB6139CF-E18B-4634-B663-3041A67422C8}"/>
    <cellStyle name="Normal 44 7" xfId="2204" xr:uid="{7524573F-01A8-4145-9ADE-5CD37C7E769E}"/>
    <cellStyle name="Normal 44 7 2" xfId="2205" xr:uid="{6CF80E65-8FC5-4311-977B-882678BFDA1F}"/>
    <cellStyle name="Normal 44 70" xfId="2206" xr:uid="{E26B6E29-9C5C-4EF5-A40C-69FAE4E46795}"/>
    <cellStyle name="Normal 44 71" xfId="2207" xr:uid="{426EABD5-535C-4CF0-A0B8-C7C09D440D56}"/>
    <cellStyle name="Normal 44 72" xfId="2208" xr:uid="{D37A8BA0-E320-4BCC-8369-50815CDE5784}"/>
    <cellStyle name="Normal 44 73" xfId="2209" xr:uid="{048AD211-FB8F-43FB-9636-2A86111AA2B0}"/>
    <cellStyle name="Normal 44 74" xfId="2210" xr:uid="{820AA13A-4319-402E-9E89-237AECDB7A12}"/>
    <cellStyle name="Normal 44 75" xfId="2211" xr:uid="{E4F096AF-DEAC-40F0-A423-BC69505DD5F3}"/>
    <cellStyle name="Normal 44 76" xfId="2131" xr:uid="{2EB52F02-5B2B-4604-AA91-684E10674E63}"/>
    <cellStyle name="Normal 44 8" xfId="2212" xr:uid="{C504C142-DF02-49BD-AD8A-4571E5F59D3D}"/>
    <cellStyle name="Normal 44 8 2" xfId="2213" xr:uid="{03CE8F47-C2F8-41E6-972F-7ED3463BB70C}"/>
    <cellStyle name="Normal 44 9" xfId="2214" xr:uid="{4E2CFB85-0389-472A-87D5-1DAF0F60C2EC}"/>
    <cellStyle name="Normal 44 9 2" xfId="2215" xr:uid="{036C912E-973E-4E65-964E-0BFD82132913}"/>
    <cellStyle name="Normal 44_INFORME DE EVALUACION TECNICO PRELIMINAR AJUSTADO" xfId="2216" xr:uid="{4739EBDC-EC57-4D5C-A3E6-D1E8525360A8}"/>
    <cellStyle name="Normal 45" xfId="2217" xr:uid="{72F9B419-BCC1-48A3-AC0E-D4B4EB3451B0}"/>
    <cellStyle name="Normal 45 2" xfId="2302" xr:uid="{5AA6AB68-1A8F-420A-B266-B91FC9B8CA16}"/>
    <cellStyle name="Normal 46" xfId="2218" xr:uid="{46C3BB92-51FB-4294-A138-7C810DEA40F6}"/>
    <cellStyle name="Normal 46 2" xfId="2303" xr:uid="{C72B5AC8-4830-4998-9AB0-7E7794105350}"/>
    <cellStyle name="Normal 47" xfId="2219" xr:uid="{D33E8E05-EF2B-4218-9A49-04175EF78E00}"/>
    <cellStyle name="Normal 47 2" xfId="2304" xr:uid="{8F72B9D2-FAED-4602-895D-EF18B75B6B43}"/>
    <cellStyle name="Normal 48" xfId="2220" xr:uid="{AA90AA5C-C08F-4710-86E8-B6B54FF82EE1}"/>
    <cellStyle name="Normal 48 2" xfId="2305" xr:uid="{F0C1A2F0-0D6B-4237-BF3D-7639384C3FFF}"/>
    <cellStyle name="Normal 49" xfId="2221" xr:uid="{D0A21732-2ACA-43AE-A7C5-B34FCA33E4EF}"/>
    <cellStyle name="Normal 49 2" xfId="2306" xr:uid="{76480E9A-55E8-4E80-921B-397438DF5C5C}"/>
    <cellStyle name="Normal 5" xfId="25" xr:uid="{98104D99-9225-4E1F-B8DE-138460B8259E}"/>
    <cellStyle name="Normal 5 2" xfId="186" xr:uid="{C41EEFE0-77A0-455E-815F-6849650B25C1}"/>
    <cellStyle name="Normal 5 2 2" xfId="2223" xr:uid="{6A7137F3-31B6-4BE1-B0AA-23D9AF097EA4}"/>
    <cellStyle name="Normal 5 3" xfId="187" xr:uid="{A518828A-F550-4E30-9EA4-106498798D18}"/>
    <cellStyle name="Normal 5 3 2" xfId="2225" xr:uid="{FD9D5D00-146A-4CF1-A086-62EF79056EF0}"/>
    <cellStyle name="Normal 5 3 3" xfId="2224" xr:uid="{00C118F5-1FC9-4BB9-849D-BD0A05173945}"/>
    <cellStyle name="Normal 5 4" xfId="2226" xr:uid="{C35FBDB3-1EAB-49A3-9FF8-1896AD808324}"/>
    <cellStyle name="Normal 5 5" xfId="2227" xr:uid="{827B6FF0-735C-4F06-84ED-883A9E866334}"/>
    <cellStyle name="Normal 5 6" xfId="2228" xr:uid="{5F2696AF-9C2B-45DE-89BB-982F903C2ECD}"/>
    <cellStyle name="Normal 5 6 2" xfId="2307" xr:uid="{22F04995-73A8-4755-AB5A-4D51292D1862}"/>
    <cellStyle name="Normal 5 6 3" xfId="2336" xr:uid="{6D73908F-D572-4058-BEA0-C2E8FD6D31E0}"/>
    <cellStyle name="Normal 5 7" xfId="2280" xr:uid="{151F1E8C-844B-450E-9C28-ED3CB3549046}"/>
    <cellStyle name="Normal 5 8" xfId="2222" xr:uid="{FB9C27DB-643D-4938-B2BA-0840892C7D5B}"/>
    <cellStyle name="Normal 50" xfId="26" xr:uid="{EAD35330-143B-4693-A0EB-A50B0F8DB263}"/>
    <cellStyle name="Normal 50 2" xfId="2229" xr:uid="{E17FFBBA-7032-411B-AEC9-B98017A23CD8}"/>
    <cellStyle name="Normal 50 2 2" xfId="2270" xr:uid="{98CE9D14-5247-4675-8BFF-AF9229FF98E2}"/>
    <cellStyle name="Normal 50 2 2 2" xfId="2312" xr:uid="{FF921FD9-0E6B-4D8E-9D80-18341B2BE6D2}"/>
    <cellStyle name="Normal 50 2 3" xfId="2271" xr:uid="{39CF56FA-DDBA-4156-A2A4-4CC0BA3D8607}"/>
    <cellStyle name="Normal 50 2 3 2" xfId="2313" xr:uid="{27AD8231-5718-482A-884F-0DF0B305E690}"/>
    <cellStyle name="Normal 50 3" xfId="2308" xr:uid="{65622235-FB7E-40B5-A2C1-C0B09F025BAB}"/>
    <cellStyle name="Normal 51" xfId="2230" xr:uid="{8673F715-E099-4012-BC45-A87567C685D6}"/>
    <cellStyle name="Normal 51 2" xfId="2231" xr:uid="{891B128E-CA2B-4FBF-BDD7-BC2985D33535}"/>
    <cellStyle name="Normal 52" xfId="426" xr:uid="{6DAA6FE7-E4BB-45DC-82FE-342852B433CE}"/>
    <cellStyle name="Normal 52 2" xfId="2284" xr:uid="{D21405FC-F292-44D8-A1AF-54079203AC2E}"/>
    <cellStyle name="Normal 53" xfId="2314" xr:uid="{1AD354A0-8282-4503-A1B3-24F56A869BEC}"/>
    <cellStyle name="Normal 54" xfId="2232" xr:uid="{7CADDE9B-4BB9-42AD-90D7-B850FF61AC34}"/>
    <cellStyle name="Normal 55" xfId="2325" xr:uid="{74CAA821-05F7-481C-AB5D-6A6C20BE86B6}"/>
    <cellStyle name="Normal 56" xfId="2327" xr:uid="{7C5CE799-78D9-42F9-A36E-AEB9985FCA0A}"/>
    <cellStyle name="Normal 57" xfId="2328" xr:uid="{58484498-EC39-4E99-8BD9-F1B04FE4E403}"/>
    <cellStyle name="Normal 58" xfId="2233" xr:uid="{31AF970A-2CE6-40BA-9F8B-88CE9A3DD599}"/>
    <cellStyle name="Normal 59" xfId="2334"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5" xr:uid="{7B8AEBDC-BF8B-481E-B8D7-EDB998EC32C6}"/>
    <cellStyle name="Normal 6 4" xfId="396" xr:uid="{673D7615-5AE4-4312-BCA1-0D39E1121BD3}"/>
    <cellStyle name="Normal 6 4 2" xfId="2236" xr:uid="{11431824-B9A8-44C6-B129-15CE743086DA}"/>
    <cellStyle name="Normal 6 5" xfId="2309" xr:uid="{4C87AFB6-92B5-46F7-AA57-8ECB6ACEA5D1}"/>
    <cellStyle name="Normal 6 6" xfId="2234" xr:uid="{AD745880-4FA2-4BB3-BC9E-98ADEFA65F66}"/>
    <cellStyle name="Normal 60" xfId="2339" xr:uid="{9CAAEA1C-B4C5-48FF-8896-56AA6DE50D61}"/>
    <cellStyle name="Normal 61" xfId="2237" xr:uid="{3E5A6985-1B43-41FA-9C66-9C1EA2B462AD}"/>
    <cellStyle name="Normal 62" xfId="2238" xr:uid="{B3716AC4-36B6-46F8-A082-5416DF2F3AC4}"/>
    <cellStyle name="Normal 63" xfId="2343" xr:uid="{ED601DC9-DF7F-45C4-956F-B54775FD95F6}"/>
    <cellStyle name="Normal 64" xfId="419" xr:uid="{8C820449-0311-463D-A396-FC1E34D4C7E0}"/>
    <cellStyle name="Normal 65" xfId="417" xr:uid="{A92ED51C-B2A7-4473-BDF9-6C5945B62286}"/>
    <cellStyle name="Normal 7" xfId="22" xr:uid="{E2AA988F-7011-4C4D-8209-3A32F2E139BD}"/>
    <cellStyle name="Normal 7 2" xfId="190" xr:uid="{447DA10A-957F-48DA-8968-0D37935C2159}"/>
    <cellStyle name="Normal 7 2 2" xfId="2241" xr:uid="{0E92B2B0-99AB-4A5E-BCDB-955435286E2C}"/>
    <cellStyle name="Normal 7 2 3" xfId="2240" xr:uid="{F91DE206-8910-466F-966A-866E8288A2F1}"/>
    <cellStyle name="Normal 7 3" xfId="191" xr:uid="{43323E90-666D-4A22-82BC-16FDF5434B8D}"/>
    <cellStyle name="Normal 7 4" xfId="2242" xr:uid="{2F407AC2-27C2-4C38-B0F4-3C61131BD0C7}"/>
    <cellStyle name="Normal 7 5" xfId="2243" xr:uid="{18069262-C094-46E5-A63B-CF98F67CD96E}"/>
    <cellStyle name="Normal 7 6" xfId="2239" xr:uid="{6AED92E8-F339-4CC3-8CB1-FFA720CE1DE1}"/>
    <cellStyle name="Normal 8" xfId="381" xr:uid="{2BFAFD95-E910-4134-B2FD-53C55EFF84F5}"/>
    <cellStyle name="Normal 8 2" xfId="2245" xr:uid="{A1F04699-7946-4A8A-A34F-7E0CEEC132D0}"/>
    <cellStyle name="Normal 8 2 2" xfId="2246" xr:uid="{56676ADF-93DA-4834-A900-657763D8EB8B}"/>
    <cellStyle name="Normal 8 3" xfId="405" xr:uid="{2B729983-C3E4-4582-BA81-398A771D6153}"/>
    <cellStyle name="Normal 8 3 2" xfId="2247" xr:uid="{DB63C68E-59FC-470F-9A66-55D701C4DBDC}"/>
    <cellStyle name="Normal 8 4" xfId="2248" xr:uid="{35DEB354-124C-4046-A83A-E428DB720802}"/>
    <cellStyle name="Normal 8 4 2" xfId="2310" xr:uid="{B5821FB8-CF85-4866-9D22-2D1928A3F552}"/>
    <cellStyle name="Normal 8 5" xfId="2249" xr:uid="{F8CFBA06-849E-45A3-A99A-258193FD5D45}"/>
    <cellStyle name="Normal 8 6" xfId="2244" xr:uid="{6C8C4ED8-E848-4966-8DFE-3BFADB9FC518}"/>
    <cellStyle name="Normal 9" xfId="192" xr:uid="{11D1263F-8347-4C4A-937A-C917F27EFFEB}"/>
    <cellStyle name="Normal 9 2" xfId="2250" xr:uid="{85CE4669-027F-4958-82A6-F3E250A1089C}"/>
    <cellStyle name="Normal 9 3" xfId="2311" xr:uid="{10201BF4-44D1-407D-BF4F-861C3D71FA73}"/>
    <cellStyle name="Notas 2" xfId="193" xr:uid="{76A05FDB-FE3E-4D02-933C-113E2E1BA35F}"/>
    <cellStyle name="Notas 2 2" xfId="194" xr:uid="{5170B8E6-B9CD-4594-98EA-84597E867AAB}"/>
    <cellStyle name="Notas 2 2 2" xfId="2252" xr:uid="{10835AD7-C885-44C2-9495-4021BE9D0D82}"/>
    <cellStyle name="Notas 2 2 3" xfId="2361" xr:uid="{0A393B64-3D91-444E-8338-CCE8F0B6E1AE}"/>
    <cellStyle name="Notas 2 2 4" xfId="497" xr:uid="{2B036AF0-E6C3-438D-8B63-C52F53A43AD2}"/>
    <cellStyle name="Notas 2 3" xfId="2251" xr:uid="{209F957D-E716-4856-AAD0-DD3A3CF847B6}"/>
    <cellStyle name="Notas 2 4" xfId="2360" xr:uid="{22A8CA00-365A-47B4-865D-F2EB4CCCFDB0}"/>
    <cellStyle name="Notas 2 5" xfId="496" xr:uid="{5909B44F-30A7-4F75-8850-26ED1B465024}"/>
    <cellStyle name="Notas 3" xfId="195" xr:uid="{F609373D-9C56-4366-B6A7-7E2E677C62E5}"/>
    <cellStyle name="Notas 3 2" xfId="2253" xr:uid="{2791B821-7C0E-43F1-9820-552BA092F2AB}"/>
    <cellStyle name="Notas 3 3" xfId="2362" xr:uid="{70CBF18F-1E40-4E7C-BB6E-AD31FB718D0F}"/>
    <cellStyle name="Notas 3 4" xfId="498" xr:uid="{ED89B177-7689-48F1-9B82-D14313EF1B56}"/>
    <cellStyle name="Notas 4" xfId="196" xr:uid="{4BB9FE78-FE84-4348-B9CF-C7AE29C20564}"/>
    <cellStyle name="Notas 4 2" xfId="2254" xr:uid="{28399A76-373B-4F5C-B355-A70B28199B16}"/>
    <cellStyle name="Notas 4 3" xfId="2363" xr:uid="{2E089CB7-FF13-404F-8808-85B85777DEF3}"/>
    <cellStyle name="Notas 4 4" xfId="499" xr:uid="{3BAD4271-E432-4A59-B94A-16D29D2E95B4}"/>
    <cellStyle name="Output" xfId="2255" xr:uid="{1406F52F-1A59-498D-B2B3-231310AA3927}"/>
    <cellStyle name="Output 2" xfId="2316" xr:uid="{796BE506-2220-46B6-9B58-361328C51435}"/>
    <cellStyle name="Output 2 2" xfId="2375" xr:uid="{ADB5FBB9-DFD8-49BC-B628-C552DC04A20E}"/>
    <cellStyle name="Output 2 3" xfId="2384" xr:uid="{E38ABA17-FF70-4125-9A58-613EAEB05BF0}"/>
    <cellStyle name="Output 3" xfId="2364" xr:uid="{F06B5AEC-644C-4D5D-83CE-2CB721277162}"/>
    <cellStyle name="Output 4" xfId="500"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7" xr:uid="{0349E204-2304-4ACA-8F00-F183C70BF55E}"/>
    <cellStyle name="Porcentaje 2 3" xfId="2256" xr:uid="{46D3CD97-CE5B-435C-8EEC-7E5B31A0675E}"/>
    <cellStyle name="Porcentaje 3" xfId="233" xr:uid="{E294EBDA-66E3-459E-B107-7E49A98EA895}"/>
    <cellStyle name="Porcentaje 3 2" xfId="404" xr:uid="{383AB612-8D4B-42B5-84EB-0BCD8A4F5C8E}"/>
    <cellStyle name="Porcentaje 4" xfId="2330" xr:uid="{45B42DB1-189A-4E8F-A4CF-C0FB701D0A46}"/>
    <cellStyle name="Porcentaje 5" xfId="2335" xr:uid="{D9C480EF-541A-4243-842A-B1B8BF26A750}"/>
    <cellStyle name="Porcentual 2" xfId="2258"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8" xr:uid="{8158DCE4-4262-47BF-B0D6-57C815174662}"/>
    <cellStyle name="Salida 2 2 2 2" xfId="2377" xr:uid="{F314F970-7E01-4933-ABBE-960D7417757D}"/>
    <cellStyle name="Salida 2 2 2 3" xfId="2386" xr:uid="{441E261F-1E74-4C73-BEDF-138F73BB52D7}"/>
    <cellStyle name="Salida 2 2 3" xfId="2260" xr:uid="{C30C97D1-B19E-42F9-8288-E7756015CDAD}"/>
    <cellStyle name="Salida 2 2 4" xfId="2366" xr:uid="{F018D7FB-2E54-4938-9225-6A09CC0AAE02}"/>
    <cellStyle name="Salida 2 2 5" xfId="502" xr:uid="{EB550F86-EE1C-42D7-BCAC-45358344629C}"/>
    <cellStyle name="Salida 2 3" xfId="2317" xr:uid="{42B1D271-F533-408D-8D38-136C0C3A0E5B}"/>
    <cellStyle name="Salida 2 3 2" xfId="2376" xr:uid="{A4F418DD-CE46-42A5-B4B4-2301B84AEE77}"/>
    <cellStyle name="Salida 2 3 3" xfId="2385" xr:uid="{A725B0F8-6D9A-4FEA-81F3-33BADF4714F2}"/>
    <cellStyle name="Salida 2 4" xfId="2259" xr:uid="{F95E3264-AAC8-4FB2-9101-8F44EB673333}"/>
    <cellStyle name="Salida 2 5" xfId="2365" xr:uid="{A6B8E58C-2507-4689-B50F-D6404AB0E2CD}"/>
    <cellStyle name="Salida 2 6" xfId="501" xr:uid="{482C1F53-F2A5-498F-8A1C-143A4D850B27}"/>
    <cellStyle name="Salida 3" xfId="201" xr:uid="{B0BADA87-361C-421F-86FD-C131A8729ED9}"/>
    <cellStyle name="Salida 3 2" xfId="2319" xr:uid="{B4060A9C-6EF9-4BCE-97D9-E397A167B2D0}"/>
    <cellStyle name="Salida 3 2 2" xfId="2378" xr:uid="{18465904-AFD5-4BCB-BC03-A50538153E7F}"/>
    <cellStyle name="Salida 3 2 3" xfId="2387" xr:uid="{59D05402-7774-4F79-B207-9AC7C0915F51}"/>
    <cellStyle name="Salida 3 3" xfId="2261" xr:uid="{F10D7D5E-60AD-4C9C-AFD6-3ED419297C68}"/>
    <cellStyle name="Salida 3 4" xfId="2367" xr:uid="{B8D6E30D-446D-462E-919E-77F26EEB0270}"/>
    <cellStyle name="Salida 3 5" xfId="503" xr:uid="{BA2C7C2A-0748-44D5-8B96-6AC642CA310F}"/>
    <cellStyle name="Salida 4" xfId="202" xr:uid="{49D47A83-F5BC-4542-A5EE-92CBED78CDB7}"/>
    <cellStyle name="Salida 4 2" xfId="2320" xr:uid="{F160D872-B71C-4370-96F7-2ED154E08802}"/>
    <cellStyle name="Salida 4 2 2" xfId="2379" xr:uid="{31DCE41F-CCCD-46C2-AE43-9722F5D8892D}"/>
    <cellStyle name="Salida 4 2 3" xfId="2388" xr:uid="{B2327027-F1E6-4948-A066-216969290317}"/>
    <cellStyle name="Salida 4 3" xfId="2262" xr:uid="{58C329BD-E021-436D-BACD-323DCA572CFA}"/>
    <cellStyle name="Salida 4 4" xfId="2368" xr:uid="{B7C95ED0-C457-464D-ACC2-C53ED4D0D8C1}"/>
    <cellStyle name="Salida 4 5" xfId="504" xr:uid="{591086D7-7F89-4FFC-AE6E-6C3EFE384ACE}"/>
    <cellStyle name="TableStyleLight1" xfId="296" xr:uid="{8F7AFE0D-C91D-4441-91B6-F477CB1736A2}"/>
    <cellStyle name="TableStyleLight1 2" xfId="2263"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4"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2" xr:uid="{A9472F29-E5CE-4A79-92A4-A817F3554617}"/>
    <cellStyle name="Total 2 2 2 2" xfId="2381" xr:uid="{E4BA8041-66B2-421A-B63A-0CA0390709EA}"/>
    <cellStyle name="Total 2 2 2 3" xfId="2390" xr:uid="{CB0CE0B4-1175-41E2-8DF9-580C9FDF92A3}"/>
    <cellStyle name="Total 2 2 3" xfId="2266" xr:uid="{AC0DA768-EA44-4680-A8C0-B1CC30FA3C94}"/>
    <cellStyle name="Total 2 2 4" xfId="2370" xr:uid="{EE3EEF03-68F0-4B92-8673-A859536A1859}"/>
    <cellStyle name="Total 2 2 5" xfId="1558" xr:uid="{7C8CF4C9-B2AC-4A8A-8FE7-F19EBEC10672}"/>
    <cellStyle name="Total 2 3" xfId="2321" xr:uid="{34DD1A26-8FB9-45A2-9A20-7F3F11652F2C}"/>
    <cellStyle name="Total 2 3 2" xfId="2380" xr:uid="{E88177A8-B620-4329-A8CC-E94DE975901B}"/>
    <cellStyle name="Total 2 3 3" xfId="2389" xr:uid="{7450B5BE-EF02-4F57-81B6-3942377B59D3}"/>
    <cellStyle name="Total 2 4" xfId="2265" xr:uid="{CB4FCDC0-9146-490E-85BA-83841E42B076}"/>
    <cellStyle name="Total 2 5" xfId="2369" xr:uid="{59851577-33D2-4BCB-BBC6-6D93C4981ADA}"/>
    <cellStyle name="Total 2 6" xfId="1025" xr:uid="{30A9ACF5-2D89-4648-B1AA-9A1AC976C46F}"/>
    <cellStyle name="Total 3" xfId="229" xr:uid="{756A444B-1F4C-40BB-BCFF-E4DF7C891933}"/>
    <cellStyle name="Total 3 2" xfId="2323" xr:uid="{0E09302B-1EE5-4509-BFCB-60C732A35923}"/>
    <cellStyle name="Total 3 2 2" xfId="2382" xr:uid="{667474F8-54BD-4D3A-AC52-658B7AF59D6C}"/>
    <cellStyle name="Total 3 2 3" xfId="2391" xr:uid="{5919B462-A328-4E5C-B87C-CAA5F575F596}"/>
    <cellStyle name="Total 3 3" xfId="2267" xr:uid="{23AEB666-BE57-437B-8F00-44CC33702D9D}"/>
    <cellStyle name="Total 3 4" xfId="2371" xr:uid="{14124274-6F69-41E2-A570-989B02E2FD07}"/>
    <cellStyle name="Total 3 5" xfId="1853" xr:uid="{B8E9D70D-A969-4705-90A9-A9AB21E3A445}"/>
    <cellStyle name="Total 4" xfId="230" xr:uid="{75EEBB4A-85E7-49F8-9835-995FBB6FF365}"/>
    <cellStyle name="Total 4 2" xfId="2324" xr:uid="{02DB3733-FC4B-424D-B44A-C50844E76477}"/>
    <cellStyle name="Total 4 2 2" xfId="2383" xr:uid="{1F4903A3-FC0C-4AAA-AAED-E7E8F0799603}"/>
    <cellStyle name="Total 4 2 3" xfId="2392" xr:uid="{7950B0A9-78CE-4650-8802-4C3A64E46269}"/>
    <cellStyle name="Total 4 3" xfId="2268" xr:uid="{AE156905-8FA7-45BD-9A85-6C49418516B2}"/>
    <cellStyle name="Total 4 4" xfId="2372" xr:uid="{FA367833-EEBD-44A1-B6EB-6B7954A1D024}"/>
    <cellStyle name="Total 4 5" xfId="1858"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367394</xdr:colOff>
      <xdr:row>8</xdr:row>
      <xdr:rowOff>285751</xdr:rowOff>
    </xdr:from>
    <xdr:ext cx="1754911" cy="506731"/>
    <xdr:pic>
      <xdr:nvPicPr>
        <xdr:cNvPr id="2" name="Imagen 1">
          <a:extLst>
            <a:ext uri="{FF2B5EF4-FFF2-40B4-BE49-F238E27FC236}">
              <a16:creationId xmlns:a16="http://schemas.microsoft.com/office/drawing/2014/main" id="{A42DD3C3-104E-479F-924E-FB195E617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2775858"/>
          <a:ext cx="1754911" cy="5067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353786</xdr:colOff>
      <xdr:row>8</xdr:row>
      <xdr:rowOff>775606</xdr:rowOff>
    </xdr:from>
    <xdr:ext cx="1700894" cy="911679"/>
    <xdr:pic>
      <xdr:nvPicPr>
        <xdr:cNvPr id="6" name="Imagen 5" descr="https://fasecolda.com/cms/wp-content/uploads/2019/08/log-previsora.jpg">
          <a:extLst>
            <a:ext uri="{FF2B5EF4-FFF2-40B4-BE49-F238E27FC236}">
              <a16:creationId xmlns:a16="http://schemas.microsoft.com/office/drawing/2014/main" id="{8FE0AE44-7156-48B1-9AAE-4DAAF68F91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3" y="3265713"/>
          <a:ext cx="1700894"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2476500</xdr:colOff>
      <xdr:row>8</xdr:row>
      <xdr:rowOff>326571</xdr:rowOff>
    </xdr:from>
    <xdr:to>
      <xdr:col>3</xdr:col>
      <xdr:colOff>3660322</xdr:colOff>
      <xdr:row>8</xdr:row>
      <xdr:rowOff>721178</xdr:rowOff>
    </xdr:to>
    <xdr:pic>
      <xdr:nvPicPr>
        <xdr:cNvPr id="8" name="Imagen 7">
          <a:extLst>
            <a:ext uri="{FF2B5EF4-FFF2-40B4-BE49-F238E27FC236}">
              <a16:creationId xmlns:a16="http://schemas.microsoft.com/office/drawing/2014/main" id="{591FC775-B222-FF3A-B26E-8E599C88DBCB}"/>
            </a:ext>
          </a:extLst>
        </xdr:cNvPr>
        <xdr:cNvPicPr>
          <a:picLocks noChangeAspect="1"/>
        </xdr:cNvPicPr>
      </xdr:nvPicPr>
      <xdr:blipFill>
        <a:blip xmlns:r="http://schemas.openxmlformats.org/officeDocument/2006/relationships" r:embed="rId4"/>
        <a:stretch>
          <a:fillRect/>
        </a:stretch>
      </xdr:blipFill>
      <xdr:spPr>
        <a:xfrm>
          <a:off x="12491357" y="2816678"/>
          <a:ext cx="1183822" cy="394607"/>
        </a:xfrm>
        <a:prstGeom prst="rect">
          <a:avLst/>
        </a:prstGeom>
      </xdr:spPr>
    </xdr:pic>
    <xdr:clientData/>
  </xdr:twoCellAnchor>
  <xdr:twoCellAnchor editAs="oneCell">
    <xdr:from>
      <xdr:col>3</xdr:col>
      <xdr:colOff>1687286</xdr:colOff>
      <xdr:row>8</xdr:row>
      <xdr:rowOff>1496785</xdr:rowOff>
    </xdr:from>
    <xdr:to>
      <xdr:col>3</xdr:col>
      <xdr:colOff>2782814</xdr:colOff>
      <xdr:row>8</xdr:row>
      <xdr:rowOff>2096944</xdr:rowOff>
    </xdr:to>
    <xdr:pic>
      <xdr:nvPicPr>
        <xdr:cNvPr id="9" name="Imagen 8">
          <a:extLst>
            <a:ext uri="{FF2B5EF4-FFF2-40B4-BE49-F238E27FC236}">
              <a16:creationId xmlns:a16="http://schemas.microsoft.com/office/drawing/2014/main" id="{C6AB4387-DB2E-FB61-A919-ED7FAC5C472A}"/>
            </a:ext>
          </a:extLst>
        </xdr:cNvPr>
        <xdr:cNvPicPr>
          <a:picLocks noChangeAspect="1"/>
        </xdr:cNvPicPr>
      </xdr:nvPicPr>
      <xdr:blipFill>
        <a:blip xmlns:r="http://schemas.openxmlformats.org/officeDocument/2006/relationships" r:embed="rId5"/>
        <a:stretch>
          <a:fillRect/>
        </a:stretch>
      </xdr:blipFill>
      <xdr:spPr>
        <a:xfrm>
          <a:off x="11702143" y="3986892"/>
          <a:ext cx="1095528" cy="600159"/>
        </a:xfrm>
        <a:prstGeom prst="rect">
          <a:avLst/>
        </a:prstGeom>
      </xdr:spPr>
    </xdr:pic>
    <xdr:clientData/>
  </xdr:twoCellAnchor>
  <xdr:twoCellAnchor editAs="oneCell">
    <xdr:from>
      <xdr:col>3</xdr:col>
      <xdr:colOff>2354036</xdr:colOff>
      <xdr:row>8</xdr:row>
      <xdr:rowOff>1034145</xdr:rowOff>
    </xdr:from>
    <xdr:to>
      <xdr:col>3</xdr:col>
      <xdr:colOff>3850821</xdr:colOff>
      <xdr:row>8</xdr:row>
      <xdr:rowOff>1511301</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6"/>
        <a:srcRect t="9397"/>
        <a:stretch/>
      </xdr:blipFill>
      <xdr:spPr>
        <a:xfrm>
          <a:off x="12368893" y="3524252"/>
          <a:ext cx="1496785" cy="477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289560</xdr:colOff>
      <xdr:row>2</xdr:row>
      <xdr:rowOff>68580</xdr:rowOff>
    </xdr:from>
    <xdr:to>
      <xdr:col>2</xdr:col>
      <xdr:colOff>176825</xdr:colOff>
      <xdr:row>5</xdr:row>
      <xdr:rowOff>378687</xdr:rowOff>
    </xdr:to>
    <xdr:pic>
      <xdr:nvPicPr>
        <xdr:cNvPr id="5" name="Imagen 4" descr="Empresa de Licores de Cundinamarca | | Colombian B2B Marketplace">
          <a:extLst>
            <a:ext uri="{FF2B5EF4-FFF2-40B4-BE49-F238E27FC236}">
              <a16:creationId xmlns:a16="http://schemas.microsoft.com/office/drawing/2014/main" id="{AF644B44-363D-4E6E-905D-3E02EA67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 y="457200"/>
          <a:ext cx="1305481" cy="12428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2</xdr:row>
      <xdr:rowOff>373573</xdr:rowOff>
    </xdr:to>
    <xdr:sp macro="" textlink="">
      <xdr:nvSpPr>
        <xdr:cNvPr id="3" name="AutoShape 1" descr="IDU Homepage | Portal Web IDU">
          <a:extLst>
            <a:ext uri="{FF2B5EF4-FFF2-40B4-BE49-F238E27FC236}">
              <a16:creationId xmlns:a16="http://schemas.microsoft.com/office/drawing/2014/main" id="{5C2DF705-1CD1-4E86-AC26-BC2346167C78}"/>
            </a:ext>
          </a:extLst>
        </xdr:cNvPr>
        <xdr:cNvSpPr>
          <a:spLocks noChangeAspect="1" noChangeArrowheads="1"/>
        </xdr:cNvSpPr>
      </xdr:nvSpPr>
      <xdr:spPr bwMode="auto">
        <a:xfrm>
          <a:off x="11574780" y="220980"/>
          <a:ext cx="304800" cy="6716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335280</xdr:colOff>
      <xdr:row>1</xdr:row>
      <xdr:rowOff>83820</xdr:rowOff>
    </xdr:from>
    <xdr:to>
      <xdr:col>2</xdr:col>
      <xdr:colOff>425897</xdr:colOff>
      <xdr:row>3</xdr:row>
      <xdr:rowOff>467783</xdr:rowOff>
    </xdr:to>
    <xdr:pic>
      <xdr:nvPicPr>
        <xdr:cNvPr id="4" name="Imagen 3" descr="Empresa de Licores de Cundinamarca | | Colombian B2B Marketplace">
          <a:extLst>
            <a:ext uri="{FF2B5EF4-FFF2-40B4-BE49-F238E27FC236}">
              <a16:creationId xmlns:a16="http://schemas.microsoft.com/office/drawing/2014/main" id="{93D402F6-78FE-4309-8178-19C548445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304800"/>
          <a:ext cx="1301750" cy="1229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1973036</xdr:colOff>
      <xdr:row>1</xdr:row>
      <xdr:rowOff>176892</xdr:rowOff>
    </xdr:from>
    <xdr:to>
      <xdr:col>1</xdr:col>
      <xdr:colOff>3086826</xdr:colOff>
      <xdr:row>5</xdr:row>
      <xdr:rowOff>167367</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03072" y="380999"/>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row r="11">
          <cell r="G11" t="str">
            <v>VERSIÓN: MAYO 2024</v>
          </cell>
        </row>
      </sheetData>
      <sheetData sheetId="1">
        <row r="10">
          <cell r="H10" t="str">
            <v>899.999.084-8</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topLeftCell="A7" zoomScale="80" zoomScaleNormal="80" zoomScaleSheetLayoutView="80" workbookViewId="0">
      <selection activeCell="B9" sqref="B9"/>
    </sheetView>
  </sheetViews>
  <sheetFormatPr baseColWidth="10" defaultRowHeight="16.5" x14ac:dyDescent="0.25"/>
  <cols>
    <col min="1" max="1" width="11.28515625" style="5" customWidth="1"/>
    <col min="2" max="2" width="75.140625" style="19"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4" customFormat="1" ht="23.25" x14ac:dyDescent="0.25">
      <c r="B1" s="31"/>
    </row>
    <row r="2" spans="2:6" s="24" customFormat="1" ht="23.25" customHeight="1" x14ac:dyDescent="0.25">
      <c r="B2" s="198" t="s">
        <v>79</v>
      </c>
      <c r="C2" s="198"/>
      <c r="D2" s="198"/>
      <c r="E2" s="60"/>
      <c r="F2" s="60"/>
    </row>
    <row r="3" spans="2:6" s="24" customFormat="1" ht="20.100000000000001" customHeight="1" x14ac:dyDescent="0.25">
      <c r="B3" s="199" t="s">
        <v>80</v>
      </c>
      <c r="C3" s="199"/>
      <c r="D3" s="199"/>
    </row>
    <row r="4" spans="2:6" s="24" customFormat="1" ht="20.100000000000001" customHeight="1" x14ac:dyDescent="0.25">
      <c r="B4" s="23"/>
      <c r="C4" s="23"/>
      <c r="D4" s="23"/>
    </row>
    <row r="5" spans="2:6" s="24" customFormat="1" ht="23.25" x14ac:dyDescent="0.25">
      <c r="B5" s="200" t="s">
        <v>64</v>
      </c>
      <c r="C5" s="200"/>
      <c r="D5" s="200"/>
    </row>
    <row r="6" spans="2:6" s="24" customFormat="1" ht="23.25" x14ac:dyDescent="0.25">
      <c r="B6" s="200" t="s">
        <v>140</v>
      </c>
      <c r="C6" s="200"/>
      <c r="D6" s="200"/>
    </row>
    <row r="7" spans="2:6" s="24" customFormat="1" ht="24" thickBot="1" x14ac:dyDescent="0.3">
      <c r="B7" s="31"/>
    </row>
    <row r="8" spans="2:6" ht="39.75" customHeight="1" thickBot="1" x14ac:dyDescent="0.3">
      <c r="B8" s="67" t="s">
        <v>66</v>
      </c>
      <c r="C8" s="201" t="s">
        <v>65</v>
      </c>
      <c r="D8" s="202"/>
    </row>
    <row r="9" spans="2:6" ht="176.25" customHeight="1" thickBot="1" x14ac:dyDescent="0.35">
      <c r="B9" s="82" t="s">
        <v>130</v>
      </c>
      <c r="C9" s="81" t="s">
        <v>81</v>
      </c>
      <c r="D9" s="80"/>
    </row>
    <row r="10" spans="2:6" x14ac:dyDescent="0.25">
      <c r="C10" s="61"/>
    </row>
    <row r="11" spans="2:6" x14ac:dyDescent="0.25">
      <c r="C11" s="61"/>
    </row>
    <row r="12" spans="2:6" x14ac:dyDescent="0.3">
      <c r="D12" s="1"/>
    </row>
    <row r="14" spans="2:6" x14ac:dyDescent="0.3">
      <c r="B14" s="62"/>
    </row>
    <row r="15" spans="2:6" x14ac:dyDescent="0.3">
      <c r="B15" s="62"/>
    </row>
    <row r="16" spans="2:6" ht="79.5" customHeight="1" x14ac:dyDescent="0.25"/>
    <row r="17" spans="2:8" x14ac:dyDescent="0.3">
      <c r="B17" s="62"/>
      <c r="C17" s="1"/>
      <c r="D17" s="1"/>
      <c r="E17" s="1"/>
      <c r="F17" s="1"/>
      <c r="G17" s="1"/>
      <c r="H17" s="1"/>
    </row>
    <row r="22" spans="2:8" x14ac:dyDescent="0.3">
      <c r="B22" s="62"/>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6" sqref="B6:G6"/>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20" customFormat="1" ht="23.25" x14ac:dyDescent="0.35"/>
    <row r="2" spans="2:7" s="20" customFormat="1" ht="19.5" customHeight="1" x14ac:dyDescent="0.35">
      <c r="B2" s="203" t="str">
        <f>'OFERTAS PRESENTADAS'!B2</f>
        <v>EMPRESA DE LICORES DE CUNDINAMARCA</v>
      </c>
      <c r="C2" s="203"/>
      <c r="D2" s="203"/>
      <c r="E2" s="203"/>
      <c r="F2" s="203"/>
      <c r="G2" s="203"/>
    </row>
    <row r="3" spans="2:7" s="22" customFormat="1" ht="19.5" customHeight="1" x14ac:dyDescent="0.35">
      <c r="B3" s="219" t="str">
        <f>'OFERTAS PRESENTADAS'!B3</f>
        <v>INVITACIÓN ABIERTA No. 008 DE 2024</v>
      </c>
      <c r="C3" s="219"/>
      <c r="D3" s="219"/>
      <c r="E3" s="219"/>
      <c r="F3" s="219"/>
      <c r="G3" s="219"/>
    </row>
    <row r="4" spans="2:7" s="22" customFormat="1" ht="19.5" customHeight="1" x14ac:dyDescent="0.35">
      <c r="B4" s="21"/>
      <c r="C4" s="21"/>
      <c r="D4" s="21"/>
      <c r="E4" s="21"/>
      <c r="F4" s="21"/>
      <c r="G4" s="21"/>
    </row>
    <row r="5" spans="2:7" s="20" customFormat="1" ht="19.5" customHeight="1" x14ac:dyDescent="0.35">
      <c r="B5" s="218" t="s">
        <v>40</v>
      </c>
      <c r="C5" s="218"/>
      <c r="D5" s="218"/>
      <c r="E5" s="218"/>
      <c r="F5" s="218"/>
      <c r="G5" s="218"/>
    </row>
    <row r="6" spans="2:7" s="22" customFormat="1" ht="19.5" customHeight="1" x14ac:dyDescent="0.35">
      <c r="B6" s="217" t="s">
        <v>140</v>
      </c>
      <c r="C6" s="217"/>
      <c r="D6" s="217"/>
      <c r="E6" s="217"/>
      <c r="F6" s="217"/>
      <c r="G6" s="217"/>
    </row>
    <row r="7" spans="2:7" ht="28.5" customHeight="1" thickBot="1" x14ac:dyDescent="0.25">
      <c r="C7" s="212"/>
      <c r="D7" s="212"/>
      <c r="E7" s="212"/>
      <c r="F7" s="212"/>
      <c r="G7" s="212"/>
    </row>
    <row r="8" spans="2:7" ht="26.25" customHeight="1" x14ac:dyDescent="0.2">
      <c r="B8" s="206" t="s">
        <v>66</v>
      </c>
      <c r="C8" s="206" t="s">
        <v>61</v>
      </c>
      <c r="D8" s="213" t="s">
        <v>0</v>
      </c>
      <c r="E8" s="213" t="s">
        <v>1</v>
      </c>
      <c r="F8" s="213"/>
      <c r="G8" s="215" t="s">
        <v>2</v>
      </c>
    </row>
    <row r="9" spans="2:7" ht="27.75" customHeight="1" thickBot="1" x14ac:dyDescent="0.25">
      <c r="B9" s="207"/>
      <c r="C9" s="207"/>
      <c r="D9" s="214"/>
      <c r="E9" s="66" t="s">
        <v>3</v>
      </c>
      <c r="F9" s="66" t="s">
        <v>4</v>
      </c>
      <c r="G9" s="216"/>
    </row>
    <row r="10" spans="2:7" ht="94.5" customHeight="1" x14ac:dyDescent="0.2">
      <c r="B10" s="204" t="str">
        <f>'OFERTAS PRESENTADAS'!B9</f>
        <v>INFIDELIDAD Y RIESGOS FINANCIEROS</v>
      </c>
      <c r="C10" s="208" t="str">
        <f>'OFERTAS PRESENTADAS'!C9</f>
        <v>UNIÓN TEMPORAL MAPFRE SEGUROS GENERALES DE COLOMBIA S.A. – SEGUROS GENERALES SURAMERICANA S.A - LA PREVISORA S A COMPAÑIA DE SEGUROS – ASEGURADORA SOLIDARIA DE COLOMBIA ENTIDAD COOPERATIVA - AXA COLPATRIA SEGUROS S.A.</v>
      </c>
      <c r="D10" s="3" t="s">
        <v>5</v>
      </c>
      <c r="E10" s="39" t="s">
        <v>6</v>
      </c>
      <c r="F10" s="39"/>
      <c r="G10" s="210" t="s">
        <v>82</v>
      </c>
    </row>
    <row r="11" spans="2:7" ht="94.5" customHeight="1" thickBot="1" x14ac:dyDescent="0.25">
      <c r="B11" s="205"/>
      <c r="C11" s="209"/>
      <c r="D11" s="4" t="s">
        <v>7</v>
      </c>
      <c r="E11" s="40" t="s">
        <v>6</v>
      </c>
      <c r="F11" s="40"/>
      <c r="G11" s="211"/>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2:H31"/>
  <sheetViews>
    <sheetView showGridLines="0" topLeftCell="A28" zoomScale="85" zoomScaleNormal="85" zoomScaleSheetLayoutView="85" workbookViewId="0">
      <selection activeCell="G29" sqref="G29:H29"/>
    </sheetView>
  </sheetViews>
  <sheetFormatPr baseColWidth="10" defaultRowHeight="15" x14ac:dyDescent="0.25"/>
  <cols>
    <col min="1" max="1" width="10.7109375" customWidth="1"/>
    <col min="2" max="2" width="20.7109375" customWidth="1"/>
    <col min="3" max="3" width="39.7109375" customWidth="1"/>
    <col min="4" max="4" width="21.28515625" customWidth="1"/>
    <col min="5" max="5" width="40.140625" customWidth="1"/>
    <col min="6" max="6" width="20" customWidth="1"/>
    <col min="7" max="7" width="29.140625" customWidth="1"/>
    <col min="8" max="8" width="26.28515625" customWidth="1"/>
    <col min="9" max="9" width="26.5703125" customWidth="1"/>
  </cols>
  <sheetData>
    <row r="2" spans="1:8" ht="16.5" thickBot="1" x14ac:dyDescent="0.3">
      <c r="A2" s="121"/>
      <c r="B2" s="147"/>
      <c r="C2" s="147"/>
      <c r="D2" s="121"/>
      <c r="E2" s="121"/>
      <c r="F2" s="121"/>
      <c r="G2" s="121"/>
      <c r="H2" s="121"/>
    </row>
    <row r="3" spans="1:8" ht="34.9" customHeight="1" x14ac:dyDescent="0.25">
      <c r="A3" s="121"/>
      <c r="B3" s="248" t="str">
        <f>+'[5]METODOLOGÍA DE EVALUACIÓN'!B2:G2</f>
        <v>EMPRESA DE LICORES DE CUNDINAMARCA</v>
      </c>
      <c r="C3" s="249"/>
      <c r="D3" s="249"/>
      <c r="E3" s="249"/>
      <c r="F3" s="249"/>
      <c r="G3" s="249"/>
      <c r="H3" s="250"/>
    </row>
    <row r="4" spans="1:8" ht="14.45" customHeight="1" x14ac:dyDescent="0.25">
      <c r="A4" s="121"/>
      <c r="B4" s="124"/>
      <c r="C4" s="123"/>
      <c r="D4" s="123"/>
      <c r="E4" s="123"/>
      <c r="F4" s="123"/>
      <c r="G4" s="123"/>
      <c r="H4" s="122"/>
    </row>
    <row r="5" spans="1:8" ht="25.15" customHeight="1" x14ac:dyDescent="0.25">
      <c r="A5" s="121"/>
      <c r="B5" s="273" t="s">
        <v>84</v>
      </c>
      <c r="C5" s="274"/>
      <c r="D5" s="274"/>
      <c r="E5" s="274"/>
      <c r="F5" s="274"/>
      <c r="G5" s="274"/>
      <c r="H5" s="275"/>
    </row>
    <row r="6" spans="1:8" ht="33.6" customHeight="1" thickBot="1" x14ac:dyDescent="0.3">
      <c r="A6" s="121"/>
      <c r="B6" s="276" t="s">
        <v>131</v>
      </c>
      <c r="C6" s="277"/>
      <c r="D6" s="277"/>
      <c r="E6" s="277"/>
      <c r="F6" s="277"/>
      <c r="G6" s="277"/>
      <c r="H6" s="278"/>
    </row>
    <row r="7" spans="1:8" ht="34.15" customHeight="1" thickBot="1" x14ac:dyDescent="0.3">
      <c r="A7" s="121"/>
      <c r="B7" s="279" t="s">
        <v>132</v>
      </c>
      <c r="C7" s="280"/>
      <c r="D7" s="280"/>
      <c r="E7" s="280"/>
      <c r="F7" s="280"/>
      <c r="G7" s="280"/>
      <c r="H7" s="281"/>
    </row>
    <row r="8" spans="1:8" ht="30" customHeight="1" thickBot="1" x14ac:dyDescent="0.3">
      <c r="A8" s="121"/>
      <c r="B8" s="251" t="s">
        <v>85</v>
      </c>
      <c r="C8" s="252"/>
      <c r="D8" s="252"/>
      <c r="E8" s="252"/>
      <c r="F8" s="252"/>
      <c r="G8" s="252"/>
      <c r="H8" s="253"/>
    </row>
    <row r="9" spans="1:8" ht="108.6" customHeight="1" thickBot="1" x14ac:dyDescent="0.3">
      <c r="A9" s="140"/>
      <c r="B9" s="282" t="s">
        <v>133</v>
      </c>
      <c r="C9" s="283"/>
      <c r="D9" s="283"/>
      <c r="E9" s="283"/>
      <c r="F9" s="283"/>
      <c r="G9" s="283"/>
      <c r="H9" s="284"/>
    </row>
    <row r="10" spans="1:8" ht="28.15" customHeight="1" thickBot="1" x14ac:dyDescent="0.3">
      <c r="A10" s="139"/>
      <c r="B10" s="251" t="s">
        <v>86</v>
      </c>
      <c r="C10" s="252"/>
      <c r="D10" s="252"/>
      <c r="E10" s="252"/>
      <c r="F10" s="252"/>
      <c r="G10" s="252"/>
      <c r="H10" s="253"/>
    </row>
    <row r="11" spans="1:8" ht="33.6" customHeight="1" x14ac:dyDescent="0.25">
      <c r="A11" s="139"/>
      <c r="B11" s="146" t="s">
        <v>87</v>
      </c>
      <c r="C11" s="285" t="str">
        <f>+B3</f>
        <v>EMPRESA DE LICORES DE CUNDINAMARCA</v>
      </c>
      <c r="D11" s="286"/>
      <c r="E11" s="286"/>
      <c r="F11" s="286"/>
      <c r="G11" s="157" t="s">
        <v>103</v>
      </c>
      <c r="H11" s="158" t="str">
        <f>+'[5]G1. COND ADIC. TRDMC'!H10</f>
        <v>899.999.084-8</v>
      </c>
    </row>
    <row r="12" spans="1:8" ht="33.6" customHeight="1" x14ac:dyDescent="0.25">
      <c r="A12" s="139"/>
      <c r="B12" s="128" t="s">
        <v>89</v>
      </c>
      <c r="C12" s="287" t="str">
        <f>+C11</f>
        <v>EMPRESA DE LICORES DE CUNDINAMARCA</v>
      </c>
      <c r="D12" s="288"/>
      <c r="E12" s="288"/>
      <c r="F12" s="288"/>
      <c r="G12" s="159" t="s">
        <v>103</v>
      </c>
      <c r="H12" s="156" t="str">
        <f>+H11</f>
        <v>899.999.084-8</v>
      </c>
    </row>
    <row r="13" spans="1:8" ht="30.6" customHeight="1" thickBot="1" x14ac:dyDescent="0.3">
      <c r="A13" s="139"/>
      <c r="B13" s="128" t="s">
        <v>90</v>
      </c>
      <c r="C13" s="254" t="str">
        <f>+C11</f>
        <v>EMPRESA DE LICORES DE CUNDINAMARCA</v>
      </c>
      <c r="D13" s="255"/>
      <c r="E13" s="255"/>
      <c r="F13" s="255"/>
      <c r="G13" s="160" t="s">
        <v>103</v>
      </c>
      <c r="H13" s="151" t="str">
        <f>+H11</f>
        <v>899.999.084-8</v>
      </c>
    </row>
    <row r="14" spans="1:8" ht="30.6" customHeight="1" thickBot="1" x14ac:dyDescent="0.3">
      <c r="A14" s="139"/>
      <c r="B14" s="138" t="s">
        <v>91</v>
      </c>
      <c r="C14" s="256" t="s">
        <v>92</v>
      </c>
      <c r="D14" s="257"/>
      <c r="E14" s="257"/>
      <c r="F14" s="257"/>
      <c r="G14" s="257"/>
      <c r="H14" s="258"/>
    </row>
    <row r="15" spans="1:8" ht="114" customHeight="1" thickBot="1" x14ac:dyDescent="0.3">
      <c r="A15" s="139"/>
      <c r="B15" s="143" t="s">
        <v>93</v>
      </c>
      <c r="C15" s="144"/>
      <c r="D15" s="144"/>
      <c r="E15" s="144"/>
      <c r="F15" s="144"/>
      <c r="G15" s="430" t="str">
        <f>+'OFERTAS PRESENTADAS'!C9</f>
        <v>UNIÓN TEMPORAL MAPFRE SEGUROS GENERALES DE COLOMBIA S.A. – SEGUROS GENERALES SURAMERICANA S.A - LA PREVISORA S A COMPAÑIA DE SEGUROS – ASEGURADORA SOLIDARIA DE COLOMBIA ENTIDAD COOPERATIVA - AXA COLPATRIA SEGUROS S.A.</v>
      </c>
      <c r="H15" s="259"/>
    </row>
    <row r="16" spans="1:8" ht="52.5" thickBot="1" x14ac:dyDescent="0.3">
      <c r="A16" s="263" t="s">
        <v>97</v>
      </c>
      <c r="B16" s="260" t="s">
        <v>94</v>
      </c>
      <c r="C16" s="261"/>
      <c r="D16" s="262"/>
      <c r="E16" s="137" t="s">
        <v>95</v>
      </c>
      <c r="F16" s="148" t="s">
        <v>96</v>
      </c>
      <c r="G16" s="136" t="s">
        <v>105</v>
      </c>
      <c r="H16" s="163" t="s">
        <v>106</v>
      </c>
    </row>
    <row r="17" spans="1:8" ht="156.75" customHeight="1" x14ac:dyDescent="0.25">
      <c r="A17" s="264"/>
      <c r="B17" s="267" t="s">
        <v>107</v>
      </c>
      <c r="C17" s="268"/>
      <c r="D17" s="132" t="s">
        <v>98</v>
      </c>
      <c r="E17" s="244" t="s">
        <v>108</v>
      </c>
      <c r="F17" s="232">
        <v>2</v>
      </c>
      <c r="G17" s="235" t="s">
        <v>128</v>
      </c>
      <c r="H17" s="238">
        <v>0</v>
      </c>
    </row>
    <row r="18" spans="1:8" ht="33" customHeight="1" x14ac:dyDescent="0.25">
      <c r="A18" s="264"/>
      <c r="B18" s="269" t="s">
        <v>99</v>
      </c>
      <c r="C18" s="270"/>
      <c r="D18" s="131">
        <v>0.5</v>
      </c>
      <c r="E18" s="245"/>
      <c r="F18" s="233"/>
      <c r="G18" s="236"/>
      <c r="H18" s="239"/>
    </row>
    <row r="19" spans="1:8" ht="33" customHeight="1" x14ac:dyDescent="0.25">
      <c r="A19" s="264"/>
      <c r="B19" s="271" t="s">
        <v>100</v>
      </c>
      <c r="C19" s="272"/>
      <c r="D19" s="131">
        <v>1</v>
      </c>
      <c r="E19" s="245"/>
      <c r="F19" s="233"/>
      <c r="G19" s="236"/>
      <c r="H19" s="239"/>
    </row>
    <row r="20" spans="1:8" ht="33" customHeight="1" thickBot="1" x14ac:dyDescent="0.3">
      <c r="A20" s="264"/>
      <c r="B20" s="271" t="s">
        <v>101</v>
      </c>
      <c r="C20" s="272"/>
      <c r="D20" s="149">
        <v>2</v>
      </c>
      <c r="E20" s="246"/>
      <c r="F20" s="234"/>
      <c r="G20" s="237"/>
      <c r="H20" s="240"/>
    </row>
    <row r="21" spans="1:8" ht="60.75" customHeight="1" x14ac:dyDescent="0.25">
      <c r="A21" s="264"/>
      <c r="B21" s="241" t="s">
        <v>134</v>
      </c>
      <c r="C21" s="242"/>
      <c r="D21" s="243"/>
      <c r="E21" s="244" t="s">
        <v>111</v>
      </c>
      <c r="F21" s="433">
        <f>+D24</f>
        <v>3</v>
      </c>
      <c r="G21" s="247" t="s">
        <v>128</v>
      </c>
      <c r="H21" s="247">
        <v>0</v>
      </c>
    </row>
    <row r="22" spans="1:8" ht="27.95" customHeight="1" x14ac:dyDescent="0.25">
      <c r="A22" s="264"/>
      <c r="B22" s="265" t="s">
        <v>112</v>
      </c>
      <c r="C22" s="266"/>
      <c r="D22" s="142">
        <v>1</v>
      </c>
      <c r="E22" s="245"/>
      <c r="F22" s="434"/>
      <c r="G22" s="245"/>
      <c r="H22" s="245"/>
    </row>
    <row r="23" spans="1:8" ht="27.95" customHeight="1" x14ac:dyDescent="0.25">
      <c r="A23" s="264"/>
      <c r="B23" s="265" t="s">
        <v>113</v>
      </c>
      <c r="C23" s="266"/>
      <c r="D23" s="131">
        <v>2</v>
      </c>
      <c r="E23" s="245"/>
      <c r="F23" s="434"/>
      <c r="G23" s="245"/>
      <c r="H23" s="245"/>
    </row>
    <row r="24" spans="1:8" ht="27.95" customHeight="1" thickBot="1" x14ac:dyDescent="0.3">
      <c r="A24" s="264"/>
      <c r="B24" s="265" t="s">
        <v>114</v>
      </c>
      <c r="C24" s="266"/>
      <c r="D24" s="149">
        <v>3</v>
      </c>
      <c r="E24" s="246"/>
      <c r="F24" s="435"/>
      <c r="G24" s="246"/>
      <c r="H24" s="246"/>
    </row>
    <row r="25" spans="1:8" ht="60" customHeight="1" thickBot="1" x14ac:dyDescent="0.3">
      <c r="A25" s="264"/>
      <c r="B25" s="220" t="s">
        <v>116</v>
      </c>
      <c r="C25" s="221"/>
      <c r="D25" s="222"/>
      <c r="E25" s="135" t="s">
        <v>115</v>
      </c>
      <c r="F25" s="134">
        <v>1</v>
      </c>
      <c r="G25" s="133" t="s">
        <v>128</v>
      </c>
      <c r="H25" s="145">
        <v>0</v>
      </c>
    </row>
    <row r="26" spans="1:8" ht="287.25" customHeight="1" thickBot="1" x14ac:dyDescent="0.3">
      <c r="A26" s="264"/>
      <c r="B26" s="223" t="s">
        <v>135</v>
      </c>
      <c r="C26" s="224"/>
      <c r="D26" s="225"/>
      <c r="E26" s="135" t="s">
        <v>136</v>
      </c>
      <c r="F26" s="134">
        <v>2</v>
      </c>
      <c r="G26" s="133" t="s">
        <v>128</v>
      </c>
      <c r="H26" s="145">
        <v>0</v>
      </c>
    </row>
    <row r="27" spans="1:8" ht="243.75" customHeight="1" thickBot="1" x14ac:dyDescent="0.3">
      <c r="A27" s="264"/>
      <c r="B27" s="223" t="s">
        <v>137</v>
      </c>
      <c r="C27" s="224"/>
      <c r="D27" s="225"/>
      <c r="E27" s="135" t="s">
        <v>138</v>
      </c>
      <c r="F27" s="134">
        <v>1</v>
      </c>
      <c r="G27" s="133" t="s">
        <v>128</v>
      </c>
      <c r="H27" s="145">
        <v>0</v>
      </c>
    </row>
    <row r="28" spans="1:8" ht="67.5" customHeight="1" thickBot="1" x14ac:dyDescent="0.3">
      <c r="A28" s="264"/>
      <c r="B28" s="226" t="s">
        <v>139</v>
      </c>
      <c r="C28" s="227"/>
      <c r="D28" s="228"/>
      <c r="E28" s="161" t="s">
        <v>136</v>
      </c>
      <c r="F28" s="162">
        <v>1</v>
      </c>
      <c r="G28" s="133" t="s">
        <v>128</v>
      </c>
      <c r="H28" s="145">
        <v>0</v>
      </c>
    </row>
    <row r="29" spans="1:8" ht="39" customHeight="1" thickBot="1" x14ac:dyDescent="0.3">
      <c r="A29" s="264"/>
      <c r="B29" s="229" t="s">
        <v>102</v>
      </c>
      <c r="C29" s="230"/>
      <c r="D29" s="230"/>
      <c r="E29" s="231"/>
      <c r="F29" s="134">
        <f>SUM(F17:F28)</f>
        <v>10</v>
      </c>
      <c r="G29" s="431" t="s">
        <v>109</v>
      </c>
      <c r="H29" s="432">
        <f>SUM(H17:H27)</f>
        <v>0</v>
      </c>
    </row>
    <row r="30" spans="1:8" ht="17.25" x14ac:dyDescent="0.25">
      <c r="A30" s="140"/>
      <c r="B30" s="130" t="s">
        <v>110</v>
      </c>
      <c r="C30" s="130"/>
      <c r="D30" s="140"/>
      <c r="E30" s="140"/>
      <c r="F30" s="129"/>
      <c r="G30" s="129"/>
      <c r="H30" s="126" t="str">
        <f>+'[5]METODOLOGÍA DE EVALUACIÓN'!G11</f>
        <v>VERSIÓN: MAYO 2024</v>
      </c>
    </row>
    <row r="31" spans="1:8" ht="17.25" x14ac:dyDescent="0.25">
      <c r="A31" s="140"/>
      <c r="B31" s="130"/>
      <c r="C31" s="130"/>
      <c r="D31" s="140"/>
      <c r="E31" s="140"/>
      <c r="F31" s="129"/>
      <c r="G31" s="129"/>
      <c r="H31" s="150"/>
    </row>
  </sheetData>
  <mergeCells count="35">
    <mergeCell ref="B16:D16"/>
    <mergeCell ref="A16:A29"/>
    <mergeCell ref="E17:E20"/>
    <mergeCell ref="B22:C22"/>
    <mergeCell ref="B23:C23"/>
    <mergeCell ref="B24:C24"/>
    <mergeCell ref="B17:C17"/>
    <mergeCell ref="B18:C18"/>
    <mergeCell ref="B19:C19"/>
    <mergeCell ref="B20:C20"/>
    <mergeCell ref="B3:H3"/>
    <mergeCell ref="B10:H10"/>
    <mergeCell ref="C13:F13"/>
    <mergeCell ref="C14:H14"/>
    <mergeCell ref="G15:H15"/>
    <mergeCell ref="B8:H8"/>
    <mergeCell ref="B5:H5"/>
    <mergeCell ref="B6:H6"/>
    <mergeCell ref="B7:H7"/>
    <mergeCell ref="B9:H9"/>
    <mergeCell ref="C11:F11"/>
    <mergeCell ref="C12:F12"/>
    <mergeCell ref="F17:F20"/>
    <mergeCell ref="G17:G20"/>
    <mergeCell ref="H17:H20"/>
    <mergeCell ref="B21:D21"/>
    <mergeCell ref="E21:E24"/>
    <mergeCell ref="F21:F24"/>
    <mergeCell ref="G21:G24"/>
    <mergeCell ref="H21:H24"/>
    <mergeCell ref="B25:D25"/>
    <mergeCell ref="B26:D26"/>
    <mergeCell ref="B27:D27"/>
    <mergeCell ref="B28:D28"/>
    <mergeCell ref="B29:E29"/>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DFB6-48D6-413A-A505-CA7B7B47EE13}">
  <sheetPr>
    <tabColor rgb="FFFFFF00"/>
  </sheetPr>
  <dimension ref="A1:J34"/>
  <sheetViews>
    <sheetView showGridLines="0" topLeftCell="A23" zoomScale="85" zoomScaleNormal="85" zoomScaleSheetLayoutView="85" workbookViewId="0">
      <selection activeCell="F35" sqref="F35"/>
    </sheetView>
  </sheetViews>
  <sheetFormatPr baseColWidth="10" defaultColWidth="11.5703125" defaultRowHeight="15" x14ac:dyDescent="0.25"/>
  <cols>
    <col min="1" max="1" width="5.7109375" style="180" customWidth="1"/>
    <col min="2" max="2" width="17.7109375" style="180" customWidth="1"/>
    <col min="3" max="3" width="52.7109375" style="180" customWidth="1"/>
    <col min="4" max="4" width="22.42578125" style="180" customWidth="1"/>
    <col min="5" max="5" width="20.140625" style="180" customWidth="1"/>
    <col min="6" max="7" width="25.140625" style="180" customWidth="1"/>
    <col min="8" max="8" width="29.140625" style="180" customWidth="1"/>
    <col min="9" max="9" width="9.7109375" style="180" customWidth="1"/>
    <col min="10" max="16384" width="11.5703125" style="180"/>
  </cols>
  <sheetData>
    <row r="1" spans="1:9" ht="18" thickBot="1" x14ac:dyDescent="0.3">
      <c r="A1" s="178"/>
      <c r="B1" s="336"/>
      <c r="C1" s="337"/>
      <c r="D1" s="337"/>
      <c r="E1" s="337"/>
      <c r="F1" s="337"/>
      <c r="G1" s="337"/>
      <c r="H1" s="338"/>
      <c r="I1" s="179"/>
    </row>
    <row r="2" spans="1:9" ht="23.25" x14ac:dyDescent="0.25">
      <c r="A2" s="178"/>
      <c r="B2" s="339" t="s">
        <v>79</v>
      </c>
      <c r="C2" s="340"/>
      <c r="D2" s="340"/>
      <c r="E2" s="340"/>
      <c r="F2" s="340"/>
      <c r="G2" s="340"/>
      <c r="H2" s="341"/>
      <c r="I2" s="179"/>
    </row>
    <row r="3" spans="1:9" ht="43.15" customHeight="1" x14ac:dyDescent="0.25">
      <c r="A3" s="178"/>
      <c r="B3" s="357" t="s">
        <v>141</v>
      </c>
      <c r="C3" s="358"/>
      <c r="D3" s="358"/>
      <c r="E3" s="358"/>
      <c r="F3" s="358"/>
      <c r="G3" s="358"/>
      <c r="H3" s="359"/>
      <c r="I3" s="179"/>
    </row>
    <row r="4" spans="1:9" ht="43.9" customHeight="1" x14ac:dyDescent="0.25">
      <c r="A4" s="178"/>
      <c r="B4" s="342" t="s">
        <v>131</v>
      </c>
      <c r="C4" s="343"/>
      <c r="D4" s="343"/>
      <c r="E4" s="343"/>
      <c r="F4" s="343"/>
      <c r="G4" s="343"/>
      <c r="H4" s="344"/>
      <c r="I4" s="179"/>
    </row>
    <row r="5" spans="1:9" ht="42.6" customHeight="1" x14ac:dyDescent="0.25">
      <c r="A5" s="178"/>
      <c r="B5" s="360" t="s">
        <v>142</v>
      </c>
      <c r="C5" s="361"/>
      <c r="D5" s="361"/>
      <c r="E5" s="361"/>
      <c r="F5" s="361"/>
      <c r="G5" s="361"/>
      <c r="H5" s="362"/>
      <c r="I5" s="179"/>
    </row>
    <row r="6" spans="1:9" ht="15.75" x14ac:dyDescent="0.25">
      <c r="A6" s="178"/>
      <c r="B6" s="346" t="s">
        <v>85</v>
      </c>
      <c r="C6" s="347"/>
      <c r="D6" s="347"/>
      <c r="E6" s="347"/>
      <c r="F6" s="347"/>
      <c r="G6" s="347"/>
      <c r="H6" s="348"/>
      <c r="I6" s="179"/>
    </row>
    <row r="7" spans="1:9" ht="133.9" customHeight="1" x14ac:dyDescent="0.25">
      <c r="A7" s="181"/>
      <c r="B7" s="363" t="s">
        <v>133</v>
      </c>
      <c r="C7" s="364"/>
      <c r="D7" s="364"/>
      <c r="E7" s="364"/>
      <c r="F7" s="364"/>
      <c r="G7" s="364"/>
      <c r="H7" s="365"/>
      <c r="I7" s="182"/>
    </row>
    <row r="8" spans="1:9" ht="27.6" customHeight="1" x14ac:dyDescent="0.25">
      <c r="A8" s="183"/>
      <c r="B8" s="346" t="s">
        <v>86</v>
      </c>
      <c r="C8" s="347"/>
      <c r="D8" s="347"/>
      <c r="E8" s="347"/>
      <c r="F8" s="347"/>
      <c r="G8" s="347"/>
      <c r="H8" s="348"/>
      <c r="I8" s="184"/>
    </row>
    <row r="9" spans="1:9" ht="27.6" customHeight="1" x14ac:dyDescent="0.25">
      <c r="A9" s="183"/>
      <c r="B9" s="185" t="s">
        <v>117</v>
      </c>
      <c r="C9" s="345" t="s">
        <v>79</v>
      </c>
      <c r="D9" s="345"/>
      <c r="E9" s="345"/>
      <c r="F9" s="345"/>
      <c r="G9" s="186" t="s">
        <v>103</v>
      </c>
      <c r="H9" s="127" t="s">
        <v>88</v>
      </c>
      <c r="I9" s="184"/>
    </row>
    <row r="10" spans="1:9" ht="27.6" customHeight="1" x14ac:dyDescent="0.25">
      <c r="A10" s="183"/>
      <c r="B10" s="185" t="s">
        <v>118</v>
      </c>
      <c r="C10" s="345" t="str">
        <f>+C9</f>
        <v>EMPRESA DE LICORES DE CUNDINAMARCA</v>
      </c>
      <c r="D10" s="345"/>
      <c r="E10" s="345"/>
      <c r="F10" s="345"/>
      <c r="G10" s="186" t="s">
        <v>103</v>
      </c>
      <c r="H10" s="127" t="s">
        <v>88</v>
      </c>
      <c r="I10" s="184"/>
    </row>
    <row r="11" spans="1:9" ht="27.6" customHeight="1" x14ac:dyDescent="0.25">
      <c r="A11" s="183"/>
      <c r="B11" s="185" t="s">
        <v>104</v>
      </c>
      <c r="C11" s="345" t="str">
        <f>+C10</f>
        <v>EMPRESA DE LICORES DE CUNDINAMARCA</v>
      </c>
      <c r="D11" s="345"/>
      <c r="E11" s="345"/>
      <c r="F11" s="345"/>
      <c r="G11" s="186" t="s">
        <v>103</v>
      </c>
      <c r="H11" s="127" t="s">
        <v>88</v>
      </c>
      <c r="I11" s="184"/>
    </row>
    <row r="12" spans="1:9" ht="15.75" x14ac:dyDescent="0.25">
      <c r="A12" s="183"/>
      <c r="B12" s="346" t="s">
        <v>93</v>
      </c>
      <c r="C12" s="347"/>
      <c r="D12" s="347"/>
      <c r="E12" s="347"/>
      <c r="F12" s="347"/>
      <c r="G12" s="347"/>
      <c r="H12" s="348"/>
      <c r="I12" s="184"/>
    </row>
    <row r="13" spans="1:9" ht="54.6" customHeight="1" x14ac:dyDescent="0.25">
      <c r="A13" s="181"/>
      <c r="B13" s="349" t="s">
        <v>119</v>
      </c>
      <c r="C13" s="350"/>
      <c r="D13" s="350"/>
      <c r="E13" s="350"/>
      <c r="F13" s="350"/>
      <c r="G13" s="350"/>
      <c r="H13" s="351"/>
      <c r="I13" s="187"/>
    </row>
    <row r="14" spans="1:9" ht="32.450000000000003" customHeight="1" x14ac:dyDescent="0.25">
      <c r="A14" s="181"/>
      <c r="B14" s="346" t="s">
        <v>143</v>
      </c>
      <c r="C14" s="347"/>
      <c r="D14" s="347"/>
      <c r="E14" s="347"/>
      <c r="F14" s="347"/>
      <c r="G14" s="347"/>
      <c r="H14" s="348"/>
      <c r="I14" s="187"/>
    </row>
    <row r="15" spans="1:9" ht="34.9" customHeight="1" x14ac:dyDescent="0.25">
      <c r="A15" s="181"/>
      <c r="B15" s="354" t="s">
        <v>144</v>
      </c>
      <c r="C15" s="355"/>
      <c r="D15" s="355"/>
      <c r="E15" s="355"/>
      <c r="F15" s="355"/>
      <c r="G15" s="355"/>
      <c r="H15" s="356"/>
      <c r="I15" s="187"/>
    </row>
    <row r="16" spans="1:9" ht="29.45" customHeight="1" x14ac:dyDescent="0.25">
      <c r="A16" s="181"/>
      <c r="B16" s="332" t="s">
        <v>145</v>
      </c>
      <c r="C16" s="333"/>
      <c r="D16" s="333"/>
      <c r="E16" s="323" t="s">
        <v>146</v>
      </c>
      <c r="F16" s="323"/>
      <c r="G16" s="323"/>
      <c r="H16" s="324"/>
      <c r="I16" s="187"/>
    </row>
    <row r="17" spans="1:10" ht="17.25" x14ac:dyDescent="0.25">
      <c r="A17" s="181"/>
      <c r="B17" s="325" t="s">
        <v>120</v>
      </c>
      <c r="C17" s="326"/>
      <c r="D17" s="326"/>
      <c r="E17" s="326"/>
      <c r="F17" s="326"/>
      <c r="G17" s="326"/>
      <c r="H17" s="327"/>
      <c r="I17" s="187"/>
    </row>
    <row r="18" spans="1:10" ht="17.25" hidden="1" x14ac:dyDescent="0.25">
      <c r="A18" s="181"/>
      <c r="B18" s="188"/>
      <c r="C18" s="189"/>
      <c r="D18" s="189"/>
      <c r="E18" s="190"/>
      <c r="F18" s="190"/>
      <c r="G18" s="190"/>
      <c r="H18" s="191"/>
      <c r="I18" s="187"/>
    </row>
    <row r="19" spans="1:10" ht="25.15" customHeight="1" x14ac:dyDescent="0.25">
      <c r="A19" s="181"/>
      <c r="B19" s="328" t="s">
        <v>121</v>
      </c>
      <c r="C19" s="329"/>
      <c r="D19" s="329"/>
      <c r="E19" s="330" t="s">
        <v>98</v>
      </c>
      <c r="F19" s="330"/>
      <c r="G19" s="330"/>
      <c r="H19" s="331"/>
      <c r="I19" s="187"/>
    </row>
    <row r="20" spans="1:10" ht="34.15" customHeight="1" x14ac:dyDescent="0.25">
      <c r="A20" s="181"/>
      <c r="B20" s="332" t="s">
        <v>145</v>
      </c>
      <c r="C20" s="333"/>
      <c r="D20" s="333"/>
      <c r="E20" s="334">
        <v>20</v>
      </c>
      <c r="F20" s="334"/>
      <c r="G20" s="334"/>
      <c r="H20" s="335"/>
      <c r="I20" s="187"/>
    </row>
    <row r="21" spans="1:10" ht="58.15" customHeight="1" x14ac:dyDescent="0.25">
      <c r="A21" s="181"/>
      <c r="B21" s="311" t="s">
        <v>147</v>
      </c>
      <c r="C21" s="312"/>
      <c r="D21" s="312"/>
      <c r="E21" s="312"/>
      <c r="F21" s="312"/>
      <c r="G21" s="312"/>
      <c r="H21" s="313"/>
      <c r="I21" s="187"/>
    </row>
    <row r="22" spans="1:10" ht="18" thickBot="1" x14ac:dyDescent="0.3">
      <c r="A22" s="181"/>
      <c r="B22" s="314" t="s">
        <v>122</v>
      </c>
      <c r="C22" s="315"/>
      <c r="D22" s="316"/>
      <c r="E22" s="317">
        <f>SUM(E20:H20)</f>
        <v>20</v>
      </c>
      <c r="F22" s="317"/>
      <c r="G22" s="317"/>
      <c r="H22" s="318"/>
      <c r="I22" s="187"/>
    </row>
    <row r="23" spans="1:10" ht="111.75" customHeight="1" thickBot="1" x14ac:dyDescent="0.3">
      <c r="A23" s="181"/>
      <c r="B23" s="292" t="s">
        <v>148</v>
      </c>
      <c r="C23" s="293"/>
      <c r="D23" s="293"/>
      <c r="E23" s="293"/>
      <c r="F23" s="294"/>
      <c r="G23" s="438" t="str">
        <f>+'OFERTAS PRESENTADAS'!C9</f>
        <v>UNIÓN TEMPORAL MAPFRE SEGUROS GENERALES DE COLOMBIA S.A. – SEGUROS GENERALES SURAMERICANA S.A - LA PREVISORA S A COMPAÑIA DE SEGUROS – ASEGURADORA SOLIDARIA DE COLOMBIA ENTIDAD COOPERATIVA - AXA COLPATRIA SEGUROS S.A.</v>
      </c>
      <c r="H23" s="439"/>
      <c r="I23" s="187"/>
    </row>
    <row r="24" spans="1:10" ht="36" customHeight="1" thickBot="1" x14ac:dyDescent="0.3">
      <c r="A24" s="181"/>
      <c r="B24" s="319" t="s">
        <v>149</v>
      </c>
      <c r="C24" s="320"/>
      <c r="D24" s="320"/>
      <c r="E24" s="321" t="s">
        <v>123</v>
      </c>
      <c r="F24" s="322"/>
      <c r="G24" s="440" t="s">
        <v>124</v>
      </c>
      <c r="H24" s="441" t="s">
        <v>125</v>
      </c>
      <c r="I24" s="303" t="s">
        <v>97</v>
      </c>
      <c r="J24" s="304"/>
    </row>
    <row r="25" spans="1:10" ht="22.9" customHeight="1" x14ac:dyDescent="0.25">
      <c r="A25" s="181"/>
      <c r="B25" s="352" t="s">
        <v>126</v>
      </c>
      <c r="C25" s="353"/>
      <c r="D25" s="353"/>
      <c r="E25" s="297" t="s">
        <v>150</v>
      </c>
      <c r="F25" s="298"/>
      <c r="G25" s="305" t="s">
        <v>163</v>
      </c>
      <c r="H25" s="308">
        <v>4</v>
      </c>
      <c r="I25" s="303" t="s">
        <v>97</v>
      </c>
      <c r="J25" s="304"/>
    </row>
    <row r="26" spans="1:10" ht="22.9" customHeight="1" x14ac:dyDescent="0.25">
      <c r="A26" s="181"/>
      <c r="B26" s="295" t="s">
        <v>151</v>
      </c>
      <c r="C26" s="296"/>
      <c r="D26" s="296"/>
      <c r="E26" s="297" t="s">
        <v>152</v>
      </c>
      <c r="F26" s="298"/>
      <c r="G26" s="306"/>
      <c r="H26" s="309"/>
      <c r="I26" s="303"/>
      <c r="J26" s="304"/>
    </row>
    <row r="27" spans="1:10" ht="22.9" customHeight="1" x14ac:dyDescent="0.25">
      <c r="A27" s="181"/>
      <c r="B27" s="295" t="s">
        <v>153</v>
      </c>
      <c r="C27" s="296"/>
      <c r="D27" s="296"/>
      <c r="E27" s="297" t="s">
        <v>154</v>
      </c>
      <c r="F27" s="298"/>
      <c r="G27" s="306"/>
      <c r="H27" s="309"/>
      <c r="I27" s="192"/>
      <c r="J27" s="193"/>
    </row>
    <row r="28" spans="1:10" ht="22.9" customHeight="1" x14ac:dyDescent="0.25">
      <c r="A28" s="181"/>
      <c r="B28" s="295" t="s">
        <v>155</v>
      </c>
      <c r="C28" s="296"/>
      <c r="D28" s="296"/>
      <c r="E28" s="297" t="s">
        <v>156</v>
      </c>
      <c r="F28" s="298"/>
      <c r="G28" s="306"/>
      <c r="H28" s="309"/>
      <c r="I28" s="192"/>
      <c r="J28" s="193"/>
    </row>
    <row r="29" spans="1:10" ht="22.9" customHeight="1" x14ac:dyDescent="0.25">
      <c r="A29" s="181"/>
      <c r="B29" s="295" t="s">
        <v>157</v>
      </c>
      <c r="C29" s="296"/>
      <c r="D29" s="296"/>
      <c r="E29" s="297" t="s">
        <v>158</v>
      </c>
      <c r="F29" s="298"/>
      <c r="G29" s="306"/>
      <c r="H29" s="309"/>
      <c r="I29" s="192"/>
      <c r="J29" s="193"/>
    </row>
    <row r="30" spans="1:10" ht="22.9" customHeight="1" x14ac:dyDescent="0.25">
      <c r="A30" s="181"/>
      <c r="B30" s="295" t="s">
        <v>159</v>
      </c>
      <c r="C30" s="296"/>
      <c r="D30" s="296"/>
      <c r="E30" s="297" t="s">
        <v>160</v>
      </c>
      <c r="F30" s="298"/>
      <c r="G30" s="306"/>
      <c r="H30" s="309"/>
      <c r="I30" s="192"/>
      <c r="J30" s="193"/>
    </row>
    <row r="31" spans="1:10" ht="22.9" customHeight="1" thickBot="1" x14ac:dyDescent="0.3">
      <c r="A31" s="181"/>
      <c r="B31" s="299" t="s">
        <v>161</v>
      </c>
      <c r="C31" s="300"/>
      <c r="D31" s="300"/>
      <c r="E31" s="301" t="s">
        <v>127</v>
      </c>
      <c r="F31" s="302"/>
      <c r="G31" s="307"/>
      <c r="H31" s="310"/>
      <c r="I31" s="194" t="s">
        <v>97</v>
      </c>
      <c r="J31" s="193"/>
    </row>
    <row r="32" spans="1:10" ht="33.75" customHeight="1" thickBot="1" x14ac:dyDescent="0.3">
      <c r="A32" s="181"/>
      <c r="B32" s="442"/>
      <c r="C32" s="442"/>
      <c r="D32" s="442"/>
      <c r="E32" s="443"/>
      <c r="F32" s="443"/>
      <c r="G32" s="431" t="s">
        <v>109</v>
      </c>
      <c r="H32" s="432">
        <f>SUM(H20:H31)</f>
        <v>4</v>
      </c>
      <c r="I32" s="194"/>
      <c r="J32" s="193"/>
    </row>
    <row r="33" spans="2:9" ht="16.5" x14ac:dyDescent="0.25">
      <c r="B33" s="130" t="s">
        <v>110</v>
      </c>
      <c r="C33" s="289"/>
      <c r="D33" s="290"/>
      <c r="E33" s="290"/>
      <c r="F33" s="290"/>
      <c r="G33" s="291"/>
      <c r="H33" s="141" t="s">
        <v>162</v>
      </c>
      <c r="I33" s="195"/>
    </row>
    <row r="34" spans="2:9" x14ac:dyDescent="0.25">
      <c r="H34" s="196"/>
    </row>
  </sheetData>
  <mergeCells count="49">
    <mergeCell ref="C11:F11"/>
    <mergeCell ref="B14:H14"/>
    <mergeCell ref="B15:H15"/>
    <mergeCell ref="B3:H3"/>
    <mergeCell ref="B5:H5"/>
    <mergeCell ref="B6:H6"/>
    <mergeCell ref="B7:H7"/>
    <mergeCell ref="B8:H8"/>
    <mergeCell ref="B12:H12"/>
    <mergeCell ref="B13:H13"/>
    <mergeCell ref="B16:D16"/>
    <mergeCell ref="B25:D25"/>
    <mergeCell ref="B26:D26"/>
    <mergeCell ref="B1:H1"/>
    <mergeCell ref="B2:H2"/>
    <mergeCell ref="B4:H4"/>
    <mergeCell ref="C9:F9"/>
    <mergeCell ref="C10:F10"/>
    <mergeCell ref="E16:H16"/>
    <mergeCell ref="B17:H17"/>
    <mergeCell ref="B19:D19"/>
    <mergeCell ref="E19:H19"/>
    <mergeCell ref="B20:D20"/>
    <mergeCell ref="E20:H20"/>
    <mergeCell ref="B21:H21"/>
    <mergeCell ref="B22:D22"/>
    <mergeCell ref="E22:H22"/>
    <mergeCell ref="B24:D24"/>
    <mergeCell ref="E24:F24"/>
    <mergeCell ref="I24:J24"/>
    <mergeCell ref="E25:F25"/>
    <mergeCell ref="G25:G31"/>
    <mergeCell ref="H25:H31"/>
    <mergeCell ref="I25:J25"/>
    <mergeCell ref="E26:F26"/>
    <mergeCell ref="I26:J26"/>
    <mergeCell ref="E27:F27"/>
    <mergeCell ref="E28:F28"/>
    <mergeCell ref="C33:G33"/>
    <mergeCell ref="B23:F23"/>
    <mergeCell ref="G23:H23"/>
    <mergeCell ref="B29:D29"/>
    <mergeCell ref="E29:F29"/>
    <mergeCell ref="B30:D30"/>
    <mergeCell ref="E30:F30"/>
    <mergeCell ref="B31:D31"/>
    <mergeCell ref="E31:F31"/>
    <mergeCell ref="B27:D27"/>
    <mergeCell ref="B28:D28"/>
  </mergeCells>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7" zoomScale="60" zoomScaleNormal="60" zoomScaleSheetLayoutView="70" workbookViewId="0">
      <selection activeCell="I12" sqref="I12"/>
    </sheetView>
  </sheetViews>
  <sheetFormatPr baseColWidth="10" defaultColWidth="50.85546875" defaultRowHeight="16.5" x14ac:dyDescent="0.25"/>
  <cols>
    <col min="1" max="1" width="11.28515625" style="14" customWidth="1"/>
    <col min="2" max="2" width="66" style="14" customWidth="1"/>
    <col min="3" max="3" width="23.42578125" style="30"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8" customFormat="1" ht="23.25" customHeight="1" x14ac:dyDescent="0.25">
      <c r="B2" s="371" t="str">
        <f>+' COND. TEC. BASICA '!B2</f>
        <v>EMPRESA DE LICORES DE CUNDINAMARCA</v>
      </c>
      <c r="C2" s="371"/>
      <c r="D2" s="371"/>
      <c r="E2" s="371"/>
      <c r="F2" s="371"/>
      <c r="G2" s="371"/>
      <c r="H2" s="371"/>
      <c r="I2" s="371"/>
    </row>
    <row r="3" spans="2:11" s="28" customFormat="1" ht="25.5" customHeight="1" x14ac:dyDescent="0.25">
      <c r="B3" s="369" t="str">
        <f>+' COND. TEC. BASICA '!B3</f>
        <v>INVITACIÓN ABIERTA No. 008 DE 2024</v>
      </c>
      <c r="C3" s="369"/>
      <c r="D3" s="369"/>
      <c r="E3" s="369"/>
      <c r="F3" s="369"/>
      <c r="G3" s="369"/>
      <c r="H3" s="369"/>
      <c r="I3" s="369"/>
    </row>
    <row r="4" spans="2:11" s="28" customFormat="1" ht="23.25" customHeight="1" x14ac:dyDescent="0.25">
      <c r="B4" s="27"/>
      <c r="C4" s="27"/>
      <c r="D4" s="27"/>
      <c r="E4" s="27"/>
      <c r="F4" s="27"/>
      <c r="G4" s="27"/>
      <c r="H4" s="27"/>
      <c r="I4" s="27"/>
    </row>
    <row r="5" spans="2:11" s="28" customFormat="1" ht="26.25" customHeight="1" x14ac:dyDescent="0.25">
      <c r="B5" s="370" t="s">
        <v>63</v>
      </c>
      <c r="C5" s="370"/>
      <c r="D5" s="370"/>
      <c r="E5" s="370"/>
      <c r="F5" s="370"/>
      <c r="G5" s="370"/>
      <c r="H5" s="370"/>
      <c r="I5" s="370"/>
    </row>
    <row r="6" spans="2:11" s="28" customFormat="1" ht="26.25" customHeight="1" x14ac:dyDescent="0.25">
      <c r="B6" s="370" t="str">
        <f>+' COND. TEC. BASICA '!B6</f>
        <v>GRUPO TRES</v>
      </c>
      <c r="C6" s="370"/>
      <c r="D6" s="370"/>
      <c r="E6" s="370"/>
      <c r="F6" s="370"/>
      <c r="G6" s="370"/>
      <c r="H6" s="370"/>
      <c r="I6" s="370"/>
    </row>
    <row r="7" spans="2:11" ht="19.5" customHeight="1" x14ac:dyDescent="0.25">
      <c r="B7" s="7"/>
      <c r="C7" s="7"/>
      <c r="D7" s="7"/>
      <c r="E7" s="7"/>
      <c r="F7" s="7"/>
    </row>
    <row r="8" spans="2:11" s="65" customFormat="1" ht="116.25" customHeight="1" x14ac:dyDescent="0.25">
      <c r="B8" s="366" t="s">
        <v>70</v>
      </c>
      <c r="C8" s="366"/>
      <c r="D8" s="366"/>
      <c r="E8" s="366"/>
      <c r="F8" s="366"/>
      <c r="G8" s="372" t="str">
        <f>'OFERTAS PRESENTADAS'!C9</f>
        <v>UNIÓN TEMPORAL MAPFRE SEGUROS GENERALES DE COLOMBIA S.A. – SEGUROS GENERALES SURAMERICANA S.A - LA PREVISORA S A COMPAÑIA DE SEGUROS – ASEGURADORA SOLIDARIA DE COLOMBIA ENTIDAD COOPERATIVA - AXA COLPATRIA SEGUROS S.A.</v>
      </c>
      <c r="H8" s="373"/>
      <c r="I8" s="373"/>
    </row>
    <row r="9" spans="2:11" ht="36" customHeight="1" x14ac:dyDescent="0.25">
      <c r="B9" s="167" t="s">
        <v>67</v>
      </c>
      <c r="C9" s="167" t="s">
        <v>69</v>
      </c>
      <c r="D9" s="167" t="s">
        <v>9</v>
      </c>
      <c r="E9" s="167" t="s">
        <v>10</v>
      </c>
      <c r="F9" s="167" t="s">
        <v>11</v>
      </c>
      <c r="G9" s="168" t="s">
        <v>9</v>
      </c>
      <c r="H9" s="168" t="s">
        <v>10</v>
      </c>
      <c r="I9" s="168" t="s">
        <v>11</v>
      </c>
    </row>
    <row r="10" spans="2:11" ht="26.25" customHeight="1" x14ac:dyDescent="0.25">
      <c r="B10" s="169" t="s">
        <v>129</v>
      </c>
      <c r="C10" s="170">
        <v>2500000000</v>
      </c>
      <c r="D10" s="164">
        <v>134093151</v>
      </c>
      <c r="E10" s="165">
        <v>25477699</v>
      </c>
      <c r="F10" s="166">
        <v>159570850</v>
      </c>
      <c r="G10" s="171">
        <v>132725401</v>
      </c>
      <c r="H10" s="83">
        <f t="shared" ref="H10" si="0">+G10*0.19</f>
        <v>25217826.190000001</v>
      </c>
      <c r="I10" s="83">
        <f>+G10+H10</f>
        <v>157943227.19</v>
      </c>
      <c r="J10" s="155"/>
    </row>
    <row r="11" spans="2:11" ht="35.25" customHeight="1" x14ac:dyDescent="0.25">
      <c r="B11" s="367" t="s">
        <v>29</v>
      </c>
      <c r="C11" s="367"/>
      <c r="D11" s="172">
        <f>SUM(D10:D10)</f>
        <v>134093151</v>
      </c>
      <c r="E11" s="172">
        <f>SUM(E10:E10)</f>
        <v>25477699</v>
      </c>
      <c r="F11" s="172">
        <f>+F10</f>
        <v>159570850</v>
      </c>
      <c r="G11" s="173">
        <f>+G10</f>
        <v>132725401</v>
      </c>
      <c r="H11" s="173">
        <f>+H10</f>
        <v>25217826.190000001</v>
      </c>
      <c r="I11" s="173">
        <f>SUM(G11:H11)</f>
        <v>157943227.19</v>
      </c>
    </row>
    <row r="12" spans="2:11" s="15" customFormat="1" ht="32.25" customHeight="1" x14ac:dyDescent="0.25">
      <c r="B12" s="366" t="s">
        <v>13</v>
      </c>
      <c r="C12" s="366"/>
      <c r="D12" s="366"/>
      <c r="E12" s="366"/>
      <c r="F12" s="174">
        <f>F11</f>
        <v>159570850</v>
      </c>
      <c r="G12" s="368" t="s">
        <v>27</v>
      </c>
      <c r="H12" s="368"/>
      <c r="I12" s="176">
        <f>I11</f>
        <v>157943227.19</v>
      </c>
      <c r="K12" s="153" t="s">
        <v>97</v>
      </c>
    </row>
    <row r="13" spans="2:11" s="15" customFormat="1" ht="32.25" customHeight="1" x14ac:dyDescent="0.25">
      <c r="B13" s="366" t="s">
        <v>28</v>
      </c>
      <c r="C13" s="366"/>
      <c r="D13" s="366"/>
      <c r="E13" s="366"/>
      <c r="F13" s="177">
        <v>304</v>
      </c>
      <c r="G13" s="368" t="s">
        <v>14</v>
      </c>
      <c r="H13" s="368"/>
      <c r="I13" s="175">
        <v>304</v>
      </c>
    </row>
    <row r="15" spans="2:11" x14ac:dyDescent="0.25">
      <c r="K15" s="14" t="s">
        <v>97</v>
      </c>
    </row>
    <row r="18" spans="5:11" x14ac:dyDescent="0.25">
      <c r="E18" s="16"/>
    </row>
    <row r="21" spans="5:11" x14ac:dyDescent="0.25">
      <c r="K21" s="154" t="s">
        <v>97</v>
      </c>
    </row>
  </sheetData>
  <mergeCells count="11">
    <mergeCell ref="B3:I3"/>
    <mergeCell ref="B5:I5"/>
    <mergeCell ref="B2:I2"/>
    <mergeCell ref="G8:I8"/>
    <mergeCell ref="B6:I6"/>
    <mergeCell ref="B8:F8"/>
    <mergeCell ref="B12:E12"/>
    <mergeCell ref="B11:C11"/>
    <mergeCell ref="B13:E13"/>
    <mergeCell ref="G12:H12"/>
    <mergeCell ref="G13:H13"/>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8" zoomScale="70" zoomScaleNormal="100" zoomScaleSheetLayoutView="70" workbookViewId="0">
      <selection activeCell="C10" sqref="C10"/>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4" customFormat="1" ht="23.25" x14ac:dyDescent="0.25">
      <c r="B2" s="374" t="str">
        <f>' COND. TEC. BASICA '!B2</f>
        <v>EMPRESA DE LICORES DE CUNDINAMARCA</v>
      </c>
      <c r="C2" s="374"/>
      <c r="D2" s="374"/>
    </row>
    <row r="3" spans="2:4" s="24" customFormat="1" ht="23.25" x14ac:dyDescent="0.25">
      <c r="B3" s="199" t="str">
        <f>' COND. TEC. BASICA '!B3</f>
        <v>INVITACIÓN ABIERTA No. 008 DE 2024</v>
      </c>
      <c r="C3" s="199"/>
      <c r="D3" s="199"/>
    </row>
    <row r="4" spans="2:4" s="24" customFormat="1" ht="23.25" x14ac:dyDescent="0.25">
      <c r="B4" s="25"/>
      <c r="C4" s="25"/>
      <c r="D4" s="25"/>
    </row>
    <row r="5" spans="2:4" s="24" customFormat="1" ht="23.25" x14ac:dyDescent="0.25">
      <c r="B5" s="200" t="s">
        <v>45</v>
      </c>
      <c r="C5" s="200"/>
      <c r="D5" s="200"/>
    </row>
    <row r="6" spans="2:4" s="24" customFormat="1" ht="23.25" x14ac:dyDescent="0.25">
      <c r="B6" s="200" t="str">
        <f>' COND. TEC. BASICA '!B6</f>
        <v>GRUPO TRES</v>
      </c>
      <c r="C6" s="200"/>
      <c r="D6" s="200"/>
    </row>
    <row r="7" spans="2:4" ht="34.5" customHeight="1" thickBot="1" x14ac:dyDescent="0.3">
      <c r="B7" s="26"/>
      <c r="C7" s="26"/>
      <c r="D7" s="26"/>
    </row>
    <row r="8" spans="2:4" ht="158.25" customHeight="1" thickBot="1" x14ac:dyDescent="0.3">
      <c r="B8" s="67" t="s">
        <v>68</v>
      </c>
      <c r="C8" s="67" t="s">
        <v>39</v>
      </c>
      <c r="D8" s="90" t="str">
        <f>' COND. TEC. BASICA '!C10</f>
        <v>UNIÓN TEMPORAL MAPFRE SEGUROS GENERALES DE COLOMBIA S.A. – SEGUROS GENERALES SURAMERICANA S.A - LA PREVISORA S A COMPAÑIA DE SEGUROS – ASEGURADORA SOLIDARIA DE COLOMBIA ENTIDAD COOPERATIVA - AXA COLPATRIA SEGUROS S.A.</v>
      </c>
    </row>
    <row r="9" spans="2:4" ht="30.75" customHeight="1" thickBot="1" x14ac:dyDescent="0.3">
      <c r="B9" s="18" t="str">
        <f>EVAL.ECON!B10</f>
        <v>RESPONSABILIDAD CIVIL SERVIDORES PUBLICOS</v>
      </c>
      <c r="C9" s="10">
        <v>58.75</v>
      </c>
      <c r="D9" s="92">
        <f>C9</f>
        <v>58.75</v>
      </c>
    </row>
    <row r="10" spans="2:4" ht="36" customHeight="1" thickBot="1" x14ac:dyDescent="0.3">
      <c r="B10" s="68" t="s">
        <v>46</v>
      </c>
      <c r="C10" s="69">
        <f>EVAL.ECON!F12</f>
        <v>159570850</v>
      </c>
      <c r="D10" s="91">
        <f>EVAL.ECON!I12</f>
        <v>157943227.19</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0" zoomScale="70" zoomScaleNormal="70" zoomScaleSheetLayoutView="70" workbookViewId="0">
      <selection activeCell="I11" sqref="I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9" customWidth="1"/>
    <col min="5" max="5" width="35" style="5" customWidth="1"/>
    <col min="6" max="16384" width="11.42578125" style="5"/>
  </cols>
  <sheetData>
    <row r="1" spans="2:5" s="24" customFormat="1" ht="23.25" x14ac:dyDescent="0.25">
      <c r="D1" s="31"/>
    </row>
    <row r="2" spans="2:5" s="24" customFormat="1" ht="23.25" x14ac:dyDescent="0.25">
      <c r="B2" s="374" t="str">
        <f>+' COND. TEC. BASICA '!B2</f>
        <v>EMPRESA DE LICORES DE CUNDINAMARCA</v>
      </c>
      <c r="C2" s="374"/>
      <c r="D2" s="374"/>
      <c r="E2" s="374"/>
    </row>
    <row r="3" spans="2:5" s="24" customFormat="1" ht="23.25" x14ac:dyDescent="0.25">
      <c r="B3" s="383" t="str">
        <f>+' COND. TEC. BASICA '!B3</f>
        <v>INVITACIÓN ABIERTA No. 008 DE 2024</v>
      </c>
      <c r="C3" s="383"/>
      <c r="D3" s="383"/>
      <c r="E3" s="383"/>
    </row>
    <row r="4" spans="2:5" s="24" customFormat="1" ht="23.25" x14ac:dyDescent="0.25">
      <c r="D4" s="31"/>
    </row>
    <row r="5" spans="2:5" s="24" customFormat="1" ht="23.25" x14ac:dyDescent="0.25">
      <c r="B5" s="200" t="s">
        <v>50</v>
      </c>
      <c r="C5" s="200"/>
      <c r="D5" s="200"/>
      <c r="E5" s="200"/>
    </row>
    <row r="6" spans="2:5" s="24" customFormat="1" ht="23.25" x14ac:dyDescent="0.25">
      <c r="B6" s="200" t="str">
        <f>' COND. TEC. BASICA '!B6</f>
        <v>GRUPO TRES</v>
      </c>
      <c r="C6" s="200"/>
      <c r="D6" s="200"/>
      <c r="E6" s="200"/>
    </row>
    <row r="7" spans="2:5" s="24" customFormat="1" ht="24" thickBot="1" x14ac:dyDescent="0.3">
      <c r="B7" s="23"/>
      <c r="C7" s="23"/>
      <c r="D7" s="23"/>
      <c r="E7" s="23"/>
    </row>
    <row r="8" spans="2:5" s="24" customFormat="1" ht="99" customHeight="1" thickBot="1" x14ac:dyDescent="0.3">
      <c r="B8" s="386" t="s">
        <v>30</v>
      </c>
      <c r="C8" s="387"/>
      <c r="D8" s="384" t="str">
        <f>' COND. TEC. BASICA '!C10</f>
        <v>UNIÓN TEMPORAL MAPFRE SEGUROS GENERALES DE COLOMBIA S.A. – SEGUROS GENERALES SURAMERICANA S.A - LA PREVISORA S A COMPAÑIA DE SEGUROS – ASEGURADORA SOLIDARIA DE COLOMBIA ENTIDAD COOPERATIVA - AXA COLPATRIA SEGUROS S.A.</v>
      </c>
      <c r="E8" s="385"/>
    </row>
    <row r="9" spans="2:5" ht="47.25" customHeight="1" thickBot="1" x14ac:dyDescent="0.3">
      <c r="B9" s="11" t="s">
        <v>8</v>
      </c>
      <c r="C9" s="41" t="s">
        <v>48</v>
      </c>
      <c r="D9" s="88" t="s">
        <v>32</v>
      </c>
      <c r="E9" s="89" t="s">
        <v>48</v>
      </c>
    </row>
    <row r="10" spans="2:5" ht="409.5" customHeight="1" x14ac:dyDescent="0.25">
      <c r="B10" s="379" t="s">
        <v>41</v>
      </c>
      <c r="C10" s="377">
        <v>10</v>
      </c>
      <c r="D10" s="375" t="s">
        <v>83</v>
      </c>
      <c r="E10" s="381">
        <f>C10</f>
        <v>10</v>
      </c>
    </row>
    <row r="11" spans="2:5" ht="306.75" customHeight="1" x14ac:dyDescent="0.25">
      <c r="B11" s="380"/>
      <c r="C11" s="378"/>
      <c r="D11" s="376"/>
      <c r="E11" s="382"/>
    </row>
    <row r="12" spans="2:5" ht="135.75" customHeight="1" x14ac:dyDescent="0.25">
      <c r="B12" s="43" t="s">
        <v>42</v>
      </c>
      <c r="C12" s="51">
        <v>5</v>
      </c>
      <c r="D12" s="125"/>
      <c r="E12" s="32"/>
    </row>
    <row r="13" spans="2:5" ht="158.25" customHeight="1" thickBot="1" x14ac:dyDescent="0.3">
      <c r="B13" s="50" t="s">
        <v>47</v>
      </c>
      <c r="C13" s="52">
        <v>0</v>
      </c>
      <c r="D13" s="48"/>
      <c r="E13" s="33"/>
    </row>
    <row r="14" spans="2:5" ht="38.25" customHeight="1" thickBot="1" x14ac:dyDescent="0.3">
      <c r="B14" s="84"/>
      <c r="C14" s="84"/>
      <c r="D14" s="86" t="s">
        <v>71</v>
      </c>
      <c r="E14" s="87">
        <f>SUM(E10:E13)</f>
        <v>10</v>
      </c>
    </row>
    <row r="15" spans="2:5" x14ac:dyDescent="0.25">
      <c r="E15" s="47"/>
    </row>
    <row r="16" spans="2:5" x14ac:dyDescent="0.25">
      <c r="E16" s="47"/>
    </row>
    <row r="17" spans="5:5" x14ac:dyDescent="0.25">
      <c r="E17" s="47"/>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8" zoomScale="70" zoomScaleNormal="70" zoomScaleSheetLayoutView="70" workbookViewId="0">
      <selection activeCell="B4" sqref="B4"/>
    </sheetView>
  </sheetViews>
  <sheetFormatPr baseColWidth="10" defaultColWidth="11.42578125" defaultRowHeight="16.5" x14ac:dyDescent="0.25"/>
  <cols>
    <col min="1" max="1" width="11.42578125" style="5"/>
    <col min="2" max="3" width="27.5703125" style="19" customWidth="1"/>
    <col min="4" max="4" width="22.85546875" style="5" customWidth="1"/>
    <col min="5" max="5" width="49.28515625" style="19" customWidth="1"/>
    <col min="6" max="6" width="35" style="5" customWidth="1"/>
    <col min="7" max="16384" width="11.42578125" style="5"/>
  </cols>
  <sheetData>
    <row r="1" spans="2:6" s="24" customFormat="1" ht="23.25" x14ac:dyDescent="0.25">
      <c r="B1" s="31"/>
      <c r="C1" s="31"/>
      <c r="E1" s="31"/>
    </row>
    <row r="2" spans="2:6" s="24" customFormat="1" ht="23.25" x14ac:dyDescent="0.25">
      <c r="B2" s="374" t="str">
        <f>+' COND. TEC. BASICA '!B2</f>
        <v>EMPRESA DE LICORES DE CUNDINAMARCA</v>
      </c>
      <c r="C2" s="374"/>
      <c r="D2" s="374"/>
      <c r="E2" s="374"/>
      <c r="F2" s="374"/>
    </row>
    <row r="3" spans="2:6" s="24" customFormat="1" ht="23.25" x14ac:dyDescent="0.25">
      <c r="B3" s="383" t="str">
        <f>+' COND. TEC. BASICA '!B3</f>
        <v>INVITACIÓN ABIERTA No. 008 DE 2024</v>
      </c>
      <c r="C3" s="383"/>
      <c r="D3" s="383"/>
      <c r="E3" s="383"/>
      <c r="F3" s="383"/>
    </row>
    <row r="4" spans="2:6" s="24" customFormat="1" ht="23.25" x14ac:dyDescent="0.25">
      <c r="B4" s="31"/>
      <c r="C4" s="31"/>
      <c r="E4" s="31"/>
    </row>
    <row r="5" spans="2:6" s="24" customFormat="1" ht="23.25" x14ac:dyDescent="0.25">
      <c r="B5" s="200" t="s">
        <v>55</v>
      </c>
      <c r="C5" s="200"/>
      <c r="D5" s="200"/>
      <c r="E5" s="200"/>
      <c r="F5" s="200"/>
    </row>
    <row r="6" spans="2:6" s="24" customFormat="1" ht="23.25" x14ac:dyDescent="0.25">
      <c r="B6" s="200" t="str">
        <f>+' COND. TEC. BASICA '!B6</f>
        <v>GRUPO TRES</v>
      </c>
      <c r="C6" s="200"/>
      <c r="D6" s="200"/>
      <c r="E6" s="200"/>
      <c r="F6" s="200"/>
    </row>
    <row r="7" spans="2:6" s="24" customFormat="1" ht="24" thickBot="1" x14ac:dyDescent="0.3">
      <c r="B7" s="23"/>
      <c r="C7" s="23"/>
      <c r="D7" s="23"/>
      <c r="E7" s="23"/>
      <c r="F7" s="23"/>
    </row>
    <row r="8" spans="2:6" s="24" customFormat="1" ht="96" customHeight="1" thickBot="1" x14ac:dyDescent="0.3">
      <c r="B8" s="386" t="s">
        <v>30</v>
      </c>
      <c r="C8" s="391"/>
      <c r="D8" s="387"/>
      <c r="E8" s="384" t="str">
        <f>' COND. TEC. BASICA '!C10</f>
        <v>UNIÓN TEMPORAL MAPFRE SEGUROS GENERALES DE COLOMBIA S.A. – SEGUROS GENERALES SURAMERICANA S.A - LA PREVISORA S A COMPAÑIA DE SEGUROS – ASEGURADORA SOLIDARIA DE COLOMBIA ENTIDAD COOPERATIVA - AXA COLPATRIA SEGUROS S.A.</v>
      </c>
      <c r="F8" s="385"/>
    </row>
    <row r="9" spans="2:6" ht="42" customHeight="1" thickBot="1" x14ac:dyDescent="0.3">
      <c r="B9" s="392" t="s">
        <v>8</v>
      </c>
      <c r="C9" s="393"/>
      <c r="D9" s="49" t="s">
        <v>48</v>
      </c>
      <c r="E9" s="93" t="s">
        <v>32</v>
      </c>
      <c r="F9" s="94" t="s">
        <v>48</v>
      </c>
    </row>
    <row r="10" spans="2:6" ht="38.25" customHeight="1" x14ac:dyDescent="0.25">
      <c r="B10" s="54" t="s">
        <v>56</v>
      </c>
      <c r="C10" s="55">
        <v>1</v>
      </c>
      <c r="D10" s="388">
        <v>0.01</v>
      </c>
      <c r="E10" s="394" t="s">
        <v>78</v>
      </c>
      <c r="F10" s="114">
        <v>0</v>
      </c>
    </row>
    <row r="11" spans="2:6" ht="38.25" customHeight="1" x14ac:dyDescent="0.25">
      <c r="B11" s="56" t="s">
        <v>57</v>
      </c>
      <c r="C11" s="57">
        <v>2</v>
      </c>
      <c r="D11" s="389"/>
      <c r="E11" s="395"/>
      <c r="F11" s="115">
        <v>0</v>
      </c>
    </row>
    <row r="12" spans="2:6" ht="38.25" customHeight="1" x14ac:dyDescent="0.25">
      <c r="B12" s="56" t="s">
        <v>58</v>
      </c>
      <c r="C12" s="57">
        <v>3</v>
      </c>
      <c r="D12" s="389"/>
      <c r="E12" s="395"/>
      <c r="F12" s="115">
        <v>0</v>
      </c>
    </row>
    <row r="13" spans="2:6" ht="38.25" customHeight="1" x14ac:dyDescent="0.25">
      <c r="B13" s="56" t="s">
        <v>59</v>
      </c>
      <c r="C13" s="57">
        <v>4</v>
      </c>
      <c r="D13" s="389"/>
      <c r="E13" s="395"/>
      <c r="F13" s="115">
        <v>0</v>
      </c>
    </row>
    <row r="14" spans="2:6" ht="38.25" customHeight="1" thickBot="1" x14ac:dyDescent="0.3">
      <c r="B14" s="58" t="s">
        <v>60</v>
      </c>
      <c r="C14" s="59">
        <v>5</v>
      </c>
      <c r="D14" s="390"/>
      <c r="E14" s="396"/>
      <c r="F14" s="116">
        <v>0</v>
      </c>
    </row>
    <row r="15" spans="2:6" ht="38.25" customHeight="1" thickBot="1" x14ac:dyDescent="0.3">
      <c r="E15" s="86" t="s">
        <v>71</v>
      </c>
      <c r="F15" s="87">
        <f>SUM(F10:F14)</f>
        <v>0</v>
      </c>
    </row>
    <row r="16" spans="2:6" x14ac:dyDescent="0.25">
      <c r="F16" s="47"/>
    </row>
    <row r="17" spans="6:6" x14ac:dyDescent="0.25">
      <c r="F17" s="47"/>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zoomScale="70" zoomScaleNormal="70" zoomScaleSheetLayoutView="70" workbookViewId="0">
      <selection activeCell="B3" sqref="B3:D3"/>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4" customFormat="1" ht="23.25" x14ac:dyDescent="0.25"/>
    <row r="2" spans="2:4" s="24" customFormat="1" ht="23.25" x14ac:dyDescent="0.25">
      <c r="B2" s="374" t="str">
        <f>' COND. TEC. BASICA '!B2</f>
        <v>EMPRESA DE LICORES DE CUNDINAMARCA</v>
      </c>
      <c r="C2" s="374"/>
      <c r="D2" s="374"/>
    </row>
    <row r="3" spans="2:4" s="24" customFormat="1" ht="30.75" customHeight="1" x14ac:dyDescent="0.25">
      <c r="B3" s="383" t="str">
        <f>' COND. TEC. BASICA '!B3</f>
        <v>INVITACIÓN ABIERTA No. 008 DE 2024</v>
      </c>
      <c r="C3" s="383"/>
      <c r="D3" s="383"/>
    </row>
    <row r="4" spans="2:4" s="24" customFormat="1" ht="30.75" customHeight="1" x14ac:dyDescent="0.25">
      <c r="B4" s="38"/>
      <c r="C4" s="38"/>
      <c r="D4" s="38"/>
    </row>
    <row r="5" spans="2:4" s="24" customFormat="1" ht="30.75" customHeight="1" x14ac:dyDescent="0.25">
      <c r="B5" s="200" t="s">
        <v>49</v>
      </c>
      <c r="C5" s="200"/>
      <c r="D5" s="200"/>
    </row>
    <row r="6" spans="2:4" s="24" customFormat="1" ht="30.75" customHeight="1" x14ac:dyDescent="0.25">
      <c r="B6" s="200" t="str">
        <f>' COND. TEC. BASICA '!B6</f>
        <v>GRUPO TRES</v>
      </c>
      <c r="C6" s="200"/>
      <c r="D6" s="200"/>
    </row>
    <row r="7" spans="2:4" ht="30.75" customHeight="1" thickBot="1" x14ac:dyDescent="0.3">
      <c r="B7" s="397"/>
      <c r="C7" s="397"/>
      <c r="D7" s="397"/>
    </row>
    <row r="8" spans="2:4" s="24" customFormat="1" ht="91.5" customHeight="1" thickBot="1" x14ac:dyDescent="0.3">
      <c r="B8" s="70" t="s">
        <v>30</v>
      </c>
      <c r="C8" s="384" t="str">
        <f>' COND. TEC. BASICA '!C10</f>
        <v>UNIÓN TEMPORAL MAPFRE SEGUROS GENERALES DE COLOMBIA S.A. – SEGUROS GENERALES SURAMERICANA S.A - LA PREVISORA S A COMPAÑIA DE SEGUROS – ASEGURADORA SOLIDARIA DE COLOMBIA ENTIDAD COOPERATIVA - AXA COLPATRIA SEGUROS S.A.</v>
      </c>
      <c r="D8" s="385"/>
    </row>
    <row r="9" spans="2:4" ht="54" customHeight="1" thickBot="1" x14ac:dyDescent="0.3">
      <c r="B9" s="11" t="s">
        <v>31</v>
      </c>
      <c r="C9" s="11" t="s">
        <v>32</v>
      </c>
      <c r="D9" s="41" t="s">
        <v>48</v>
      </c>
    </row>
    <row r="10" spans="2:4" ht="113.25" customHeight="1" x14ac:dyDescent="0.25">
      <c r="B10" s="85" t="s">
        <v>33</v>
      </c>
      <c r="C10" s="97"/>
      <c r="D10" s="53"/>
    </row>
    <row r="11" spans="2:4" ht="266.25" customHeight="1" x14ac:dyDescent="0.25">
      <c r="B11" s="43" t="s">
        <v>34</v>
      </c>
      <c r="C11" s="44"/>
      <c r="D11" s="45"/>
    </row>
    <row r="12" spans="2:4" ht="113.25" customHeight="1" x14ac:dyDescent="0.25">
      <c r="B12" s="12" t="s">
        <v>51</v>
      </c>
      <c r="C12" s="13"/>
      <c r="D12" s="42"/>
    </row>
    <row r="13" spans="2:4" ht="113.25" customHeight="1" thickBot="1" x14ac:dyDescent="0.3">
      <c r="B13" s="98" t="s">
        <v>52</v>
      </c>
      <c r="C13" s="99"/>
      <c r="D13" s="100"/>
    </row>
    <row r="14" spans="2:4" ht="43.5" customHeight="1" thickBot="1" x14ac:dyDescent="0.3">
      <c r="B14" s="101"/>
      <c r="C14" s="95" t="s">
        <v>71</v>
      </c>
      <c r="D14" s="96">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zoomScale="70" zoomScaleNormal="70" zoomScaleSheetLayoutView="70" workbookViewId="0">
      <selection activeCell="D13" sqref="D13"/>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4" customFormat="1" ht="23.25" x14ac:dyDescent="0.35"/>
    <row r="2" spans="2:3" s="34" customFormat="1" ht="23.25" x14ac:dyDescent="0.35">
      <c r="B2" s="400" t="str">
        <f>' COND. TEC. BASICA '!B2</f>
        <v>EMPRESA DE LICORES DE CUNDINAMARCA</v>
      </c>
      <c r="C2" s="400"/>
    </row>
    <row r="3" spans="2:3" s="34" customFormat="1" ht="23.25" x14ac:dyDescent="0.35">
      <c r="B3" s="399" t="str">
        <f>' COND. TEC. BASICA '!B3</f>
        <v>INVITACIÓN ABIERTA No. 008 DE 2024</v>
      </c>
      <c r="C3" s="399"/>
    </row>
    <row r="4" spans="2:3" s="34" customFormat="1" ht="23.25" x14ac:dyDescent="0.35"/>
    <row r="5" spans="2:3" s="34" customFormat="1" ht="23.25" x14ac:dyDescent="0.35">
      <c r="B5" s="398" t="s">
        <v>22</v>
      </c>
      <c r="C5" s="398"/>
    </row>
    <row r="6" spans="2:3" s="34" customFormat="1" ht="23.25" x14ac:dyDescent="0.35">
      <c r="B6" s="398" t="str">
        <f>' COND. TEC. BASICA '!B6</f>
        <v>GRUPO TRES</v>
      </c>
      <c r="C6" s="398"/>
    </row>
    <row r="7" spans="2:3" ht="17.25" thickBot="1" x14ac:dyDescent="0.35"/>
    <row r="8" spans="2:3" ht="140.25" customHeight="1" x14ac:dyDescent="0.3">
      <c r="B8" s="72" t="s">
        <v>8</v>
      </c>
      <c r="C8" s="102" t="str">
        <f>' COND. TEC. BASICA '!C10</f>
        <v>UNIÓN TEMPORAL MAPFRE SEGUROS GENERALES DE COLOMBIA S.A. – SEGUROS GENERALES SURAMERICANA S.A - LA PREVISORA S A COMPAÑIA DE SEGUROS – ASEGURADORA SOLIDARIA DE COLOMBIA ENTIDAD COOPERATIVA - AXA COLPATRIA SEGUROS S.A.</v>
      </c>
    </row>
    <row r="9" spans="2:3" ht="229.5" customHeight="1" thickBot="1" x14ac:dyDescent="0.35">
      <c r="B9" s="63" t="s">
        <v>53</v>
      </c>
      <c r="C9" s="46" t="s">
        <v>73</v>
      </c>
    </row>
    <row r="10" spans="2:3" ht="39" customHeight="1" thickBot="1" x14ac:dyDescent="0.35">
      <c r="B10" s="64" t="s">
        <v>71</v>
      </c>
      <c r="C10" s="103">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8" zoomScale="70" zoomScaleNormal="70" zoomScaleSheetLayoutView="70" workbookViewId="0">
      <selection activeCell="I10" sqref="I10"/>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5" customFormat="1" ht="41.25" customHeight="1" x14ac:dyDescent="0.25"/>
    <row r="2" spans="2:5" s="35" customFormat="1" ht="23.25" customHeight="1" x14ac:dyDescent="0.25">
      <c r="B2" s="371" t="str">
        <f>+EVAL.ECON!B2</f>
        <v>EMPRESA DE LICORES DE CUNDINAMARCA</v>
      </c>
      <c r="C2" s="371"/>
      <c r="D2" s="371"/>
      <c r="E2" s="371"/>
    </row>
    <row r="3" spans="2:5" s="35" customFormat="1" ht="26.25" customHeight="1" x14ac:dyDescent="0.25">
      <c r="B3" s="404" t="str">
        <f>+EVAL.ECON!B3</f>
        <v>INVITACIÓN ABIERTA No. 008 DE 2024</v>
      </c>
      <c r="C3" s="404"/>
      <c r="D3" s="404"/>
      <c r="E3" s="404"/>
    </row>
    <row r="4" spans="2:5" s="35" customFormat="1" ht="23.25" x14ac:dyDescent="0.25"/>
    <row r="5" spans="2:5" s="35" customFormat="1" ht="26.25" customHeight="1" x14ac:dyDescent="0.25">
      <c r="B5" s="403" t="s">
        <v>15</v>
      </c>
      <c r="C5" s="403"/>
      <c r="D5" s="403"/>
      <c r="E5" s="403"/>
    </row>
    <row r="6" spans="2:5" s="35" customFormat="1" ht="26.25" customHeight="1" x14ac:dyDescent="0.25">
      <c r="B6" s="370" t="str">
        <f>+EVAL.ECON!B6</f>
        <v>GRUPO TRES</v>
      </c>
      <c r="C6" s="370"/>
      <c r="D6" s="370"/>
      <c r="E6" s="370"/>
    </row>
    <row r="7" spans="2:5" s="35" customFormat="1" ht="26.25" customHeight="1" thickBot="1" x14ac:dyDescent="0.3">
      <c r="B7" s="37"/>
      <c r="C7" s="37"/>
      <c r="D7" s="37"/>
      <c r="E7" s="37"/>
    </row>
    <row r="8" spans="2:5" ht="147" customHeight="1" x14ac:dyDescent="0.25">
      <c r="B8" s="405" t="s">
        <v>67</v>
      </c>
      <c r="C8" s="104" t="str">
        <f>' COND. TEC. BASICA '!C10</f>
        <v>UNIÓN TEMPORAL MAPFRE SEGUROS GENERALES DE COLOMBIA S.A. – SEGUROS GENERALES SURAMERICANA S.A - LA PREVISORA S A COMPAÑIA DE SEGUROS – ASEGURADORA SOLIDARIA DE COLOMBIA ENTIDAD COOPERATIVA - AXA COLPATRIA SEGUROS S.A.</v>
      </c>
      <c r="D8" s="71" t="s">
        <v>23</v>
      </c>
      <c r="E8" s="401" t="s">
        <v>16</v>
      </c>
    </row>
    <row r="9" spans="2:5" ht="35.25" customHeight="1" thickBot="1" x14ac:dyDescent="0.3">
      <c r="B9" s="406"/>
      <c r="C9" s="105" t="s">
        <v>25</v>
      </c>
      <c r="D9" s="106" t="s">
        <v>24</v>
      </c>
      <c r="E9" s="402"/>
    </row>
    <row r="10" spans="2:5" ht="35.25" customHeight="1" thickBot="1" x14ac:dyDescent="0.3">
      <c r="B10" s="109" t="str">
        <f>'MENOR PRIMA'!B9</f>
        <v>RESPONSABILIDAD CIVIL SERVIDORES PUBLICOS</v>
      </c>
      <c r="C10" s="110">
        <f>EVAL.ECON!I10</f>
        <v>157943227.19</v>
      </c>
      <c r="D10" s="436">
        <f>SUM(C10:C10)</f>
        <v>157943227.19</v>
      </c>
      <c r="E10" s="437">
        <f>+D10/(D11)</f>
        <v>1</v>
      </c>
    </row>
    <row r="11" spans="2:5" ht="41.25" customHeight="1" thickBot="1" x14ac:dyDescent="0.3">
      <c r="B11" s="107" t="s">
        <v>12</v>
      </c>
      <c r="C11" s="119">
        <f>SUM(C10:C10)</f>
        <v>157943227.19</v>
      </c>
      <c r="D11" s="120">
        <f>SUM(D10:D10)</f>
        <v>157943227.19</v>
      </c>
      <c r="E11" s="108">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topLeftCell="A9" zoomScale="70" zoomScaleNormal="70" zoomScaleSheetLayoutView="70" workbookViewId="0">
      <selection activeCell="G13" sqref="G13"/>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3"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6" customFormat="1" ht="15.75" customHeight="1" x14ac:dyDescent="0.25">
      <c r="E1" s="112"/>
    </row>
    <row r="2" spans="2:15" s="36" customFormat="1" ht="15.75" customHeight="1" x14ac:dyDescent="0.25">
      <c r="B2" s="414" t="str">
        <f>+PONDERA!B2</f>
        <v>EMPRESA DE LICORES DE CUNDINAMARCA</v>
      </c>
      <c r="C2" s="414"/>
      <c r="D2" s="414"/>
      <c r="E2" s="414"/>
      <c r="F2" s="414"/>
      <c r="G2" s="414"/>
      <c r="H2" s="414"/>
      <c r="I2" s="414"/>
      <c r="J2" s="414"/>
      <c r="K2" s="414"/>
      <c r="L2" s="414"/>
      <c r="M2" s="414"/>
      <c r="N2" s="414"/>
    </row>
    <row r="3" spans="2:15" s="36" customFormat="1" ht="24" customHeight="1" x14ac:dyDescent="0.25">
      <c r="B3" s="416" t="str">
        <f>+PONDERA!B3</f>
        <v>INVITACIÓN ABIERTA No. 008 DE 2024</v>
      </c>
      <c r="C3" s="416"/>
      <c r="D3" s="416"/>
      <c r="E3" s="416"/>
      <c r="F3" s="416"/>
      <c r="G3" s="416"/>
      <c r="H3" s="416"/>
      <c r="I3" s="416"/>
      <c r="J3" s="416"/>
      <c r="K3" s="416"/>
      <c r="L3" s="416"/>
      <c r="M3" s="416"/>
      <c r="N3" s="416"/>
    </row>
    <row r="4" spans="2:15" s="36" customFormat="1" ht="24" customHeight="1" x14ac:dyDescent="0.25">
      <c r="B4" s="29"/>
      <c r="C4" s="29"/>
      <c r="D4" s="29"/>
      <c r="E4" s="29"/>
      <c r="F4" s="29"/>
      <c r="G4" s="29"/>
      <c r="H4" s="29"/>
      <c r="I4" s="29"/>
      <c r="J4" s="29"/>
      <c r="K4" s="29"/>
      <c r="L4" s="29"/>
      <c r="M4" s="29"/>
      <c r="N4" s="29"/>
    </row>
    <row r="5" spans="2:15" s="36" customFormat="1" ht="19.5" customHeight="1" x14ac:dyDescent="0.25">
      <c r="B5" s="415" t="s">
        <v>62</v>
      </c>
      <c r="C5" s="415"/>
      <c r="D5" s="415"/>
      <c r="E5" s="415"/>
      <c r="F5" s="415"/>
      <c r="G5" s="415"/>
      <c r="H5" s="415"/>
      <c r="I5" s="415"/>
      <c r="J5" s="415"/>
      <c r="K5" s="415"/>
      <c r="L5" s="415"/>
      <c r="M5" s="415"/>
      <c r="N5" s="415"/>
    </row>
    <row r="6" spans="2:15" s="36" customFormat="1" ht="24" customHeight="1" x14ac:dyDescent="0.25">
      <c r="B6" s="415" t="str">
        <f>+PONDERA!B6</f>
        <v>GRUPO TRES</v>
      </c>
      <c r="C6" s="415"/>
      <c r="D6" s="415"/>
      <c r="E6" s="415"/>
      <c r="F6" s="415"/>
      <c r="G6" s="415"/>
      <c r="H6" s="415"/>
      <c r="I6" s="415"/>
      <c r="J6" s="415"/>
      <c r="K6" s="415"/>
      <c r="L6" s="415"/>
      <c r="M6" s="415"/>
      <c r="N6" s="415"/>
    </row>
    <row r="7" spans="2:15" s="36" customFormat="1" ht="25.5" customHeight="1" thickBot="1" x14ac:dyDescent="0.3">
      <c r="B7" s="417"/>
      <c r="C7" s="417"/>
      <c r="D7" s="417"/>
      <c r="E7" s="417"/>
      <c r="F7" s="417"/>
      <c r="G7" s="417"/>
      <c r="H7" s="417"/>
      <c r="I7" s="417"/>
      <c r="J7" s="417"/>
      <c r="K7" s="417"/>
      <c r="L7" s="417"/>
      <c r="M7" s="417"/>
      <c r="N7" s="417"/>
    </row>
    <row r="8" spans="2:15" ht="68.25" customHeight="1" thickBot="1" x14ac:dyDescent="0.3">
      <c r="B8" s="421" t="str">
        <f>' COND. TEC. BASICA '!C10</f>
        <v>UNIÓN TEMPORAL MAPFRE SEGUROS GENERALES DE COLOMBIA S.A. – SEGUROS GENERALES SURAMERICANA S.A - LA PREVISORA S A COMPAÑIA DE SEGUROS – ASEGURADORA SOLIDARIA DE COLOMBIA ENTIDAD COOPERATIVA - AXA COLPATRIA SEGUROS S.A.</v>
      </c>
      <c r="C8" s="422"/>
      <c r="D8" s="422"/>
      <c r="E8" s="422"/>
      <c r="F8" s="422"/>
      <c r="G8" s="422"/>
      <c r="H8" s="422"/>
      <c r="I8" s="422"/>
      <c r="J8" s="422"/>
      <c r="K8" s="422"/>
      <c r="L8" s="422"/>
      <c r="M8" s="422"/>
      <c r="N8" s="423"/>
      <c r="O8" s="8"/>
    </row>
    <row r="9" spans="2:15" ht="162" customHeight="1" thickBot="1" x14ac:dyDescent="0.3">
      <c r="B9" s="73" t="s">
        <v>67</v>
      </c>
      <c r="C9" s="74" t="s">
        <v>17</v>
      </c>
      <c r="D9" s="74" t="s">
        <v>35</v>
      </c>
      <c r="E9" s="74" t="s">
        <v>72</v>
      </c>
      <c r="F9" s="74" t="s">
        <v>18</v>
      </c>
      <c r="G9" s="74" t="s">
        <v>43</v>
      </c>
      <c r="H9" s="75" t="s">
        <v>54</v>
      </c>
      <c r="I9" s="75" t="s">
        <v>36</v>
      </c>
      <c r="J9" s="75" t="s">
        <v>26</v>
      </c>
      <c r="K9" s="74" t="s">
        <v>20</v>
      </c>
      <c r="L9" s="76" t="s">
        <v>19</v>
      </c>
      <c r="M9" s="77" t="s">
        <v>21</v>
      </c>
      <c r="N9" s="78" t="s">
        <v>12</v>
      </c>
    </row>
    <row r="10" spans="2:15" ht="36.75" customHeight="1" thickBot="1" x14ac:dyDescent="0.3">
      <c r="B10" s="197" t="str">
        <f>+' COND. TEC. BASICA '!B10</f>
        <v>INFIDELIDAD Y RIESGOS FINANCIEROS</v>
      </c>
      <c r="C10" s="454" t="s">
        <v>164</v>
      </c>
      <c r="D10" s="111">
        <f>+'G3. COND ADIC. IRF'!H41</f>
        <v>0</v>
      </c>
      <c r="E10" s="17">
        <f>'MENOR PRIMA'!D9</f>
        <v>58.75</v>
      </c>
      <c r="F10" s="444">
        <f>+'G3. CALIF.DEDUCIBLES IRF'!H32</f>
        <v>4</v>
      </c>
      <c r="G10" s="445">
        <f>'APOYO INDUSTRIA NAL'!E14</f>
        <v>10</v>
      </c>
      <c r="H10" s="445">
        <f>'APOYO DISCAPACIDAD'!F15</f>
        <v>0</v>
      </c>
      <c r="I10" s="445">
        <f>'PARTICIPACIÓN DE MUJERES'!D14</f>
        <v>0</v>
      </c>
      <c r="J10" s="445">
        <f>'REDUCCION PUNTAJE'!C10</f>
        <v>0</v>
      </c>
      <c r="K10" s="444">
        <f t="shared" ref="K10" si="0">SUM(D10:J10)</f>
        <v>72.75</v>
      </c>
      <c r="L10" s="446">
        <f>PONDERA!E10</f>
        <v>1</v>
      </c>
      <c r="M10" s="447">
        <f t="shared" ref="M10" si="1">K10*L10</f>
        <v>72.75</v>
      </c>
      <c r="N10" s="152">
        <f>SUM(M10:M10)</f>
        <v>72.75</v>
      </c>
      <c r="O10" s="8"/>
    </row>
    <row r="11" spans="2:15" ht="24.75" customHeight="1" thickBot="1" x14ac:dyDescent="0.3">
      <c r="B11" s="79" t="s">
        <v>38</v>
      </c>
      <c r="C11" s="424">
        <f>EVAL.ECON!F12</f>
        <v>159570850</v>
      </c>
      <c r="D11" s="425"/>
      <c r="E11" s="426"/>
      <c r="F11" s="448" t="s">
        <v>27</v>
      </c>
      <c r="G11" s="449"/>
      <c r="H11" s="449"/>
      <c r="I11" s="449"/>
      <c r="J11" s="450"/>
      <c r="K11" s="451">
        <f>EVAL.ECON!I12</f>
        <v>157943227.19</v>
      </c>
      <c r="L11" s="452"/>
      <c r="M11" s="452"/>
      <c r="N11" s="453"/>
    </row>
    <row r="12" spans="2:15" ht="24.75" customHeight="1" thickBot="1" x14ac:dyDescent="0.3">
      <c r="B12" s="79" t="s">
        <v>37</v>
      </c>
      <c r="C12" s="427">
        <f>EVAL.ECON!F13</f>
        <v>304</v>
      </c>
      <c r="D12" s="428"/>
      <c r="E12" s="429"/>
      <c r="F12" s="418" t="s">
        <v>14</v>
      </c>
      <c r="G12" s="419"/>
      <c r="H12" s="419"/>
      <c r="I12" s="419"/>
      <c r="J12" s="420"/>
      <c r="K12" s="418">
        <f>EVAL.ECON!I13</f>
        <v>304</v>
      </c>
      <c r="L12" s="419"/>
      <c r="M12" s="419"/>
      <c r="N12" s="420"/>
    </row>
    <row r="13" spans="2:15" ht="42" customHeight="1" thickBot="1" x14ac:dyDescent="0.3"/>
    <row r="14" spans="2:15" ht="42" customHeight="1" thickBot="1" x14ac:dyDescent="0.3">
      <c r="B14" s="411" t="s">
        <v>2</v>
      </c>
      <c r="C14" s="412"/>
      <c r="D14" s="412"/>
      <c r="E14" s="412"/>
      <c r="F14" s="412"/>
      <c r="G14" s="412"/>
      <c r="H14" s="412"/>
      <c r="I14" s="412"/>
      <c r="J14" s="412"/>
      <c r="K14" s="412"/>
      <c r="L14" s="412"/>
      <c r="M14" s="412"/>
      <c r="N14" s="413"/>
    </row>
    <row r="15" spans="2:15" ht="116.25" customHeight="1" thickBot="1" x14ac:dyDescent="0.3">
      <c r="B15" s="408" t="s">
        <v>44</v>
      </c>
      <c r="C15" s="409"/>
      <c r="D15" s="409"/>
      <c r="E15" s="409"/>
      <c r="F15" s="409"/>
      <c r="G15" s="409"/>
      <c r="H15" s="409"/>
      <c r="I15" s="409"/>
      <c r="J15" s="409"/>
      <c r="K15" s="409"/>
      <c r="L15" s="409"/>
      <c r="M15" s="409"/>
      <c r="N15" s="410"/>
    </row>
    <row r="16" spans="2:15" ht="42" customHeight="1" x14ac:dyDescent="0.25"/>
    <row r="17" spans="2:8" ht="21.75" customHeight="1" x14ac:dyDescent="0.25"/>
    <row r="18" spans="2:8" s="117" customFormat="1" ht="21.75" customHeight="1" x14ac:dyDescent="0.25">
      <c r="B18" s="117" t="s">
        <v>74</v>
      </c>
    </row>
    <row r="19" spans="2:8" s="117" customFormat="1" ht="21.75" customHeight="1" x14ac:dyDescent="0.25">
      <c r="B19" s="118" t="s">
        <v>75</v>
      </c>
      <c r="C19" s="407"/>
      <c r="D19" s="407"/>
      <c r="E19" s="407"/>
      <c r="F19" s="407"/>
      <c r="G19" s="407"/>
      <c r="H19" s="407"/>
    </row>
    <row r="20" spans="2:8" s="117" customFormat="1" ht="20.25" customHeight="1" x14ac:dyDescent="0.25">
      <c r="B20" s="118" t="s">
        <v>76</v>
      </c>
      <c r="C20" s="407"/>
      <c r="D20" s="407"/>
      <c r="E20" s="407"/>
      <c r="F20" s="407"/>
      <c r="G20" s="407"/>
      <c r="H20" s="407"/>
    </row>
    <row r="21" spans="2:8" s="117" customFormat="1" ht="21" customHeight="1" x14ac:dyDescent="0.25">
      <c r="B21" s="118" t="s">
        <v>77</v>
      </c>
      <c r="C21" s="407"/>
      <c r="D21" s="407"/>
      <c r="E21" s="407"/>
      <c r="F21" s="407"/>
      <c r="G21" s="407"/>
      <c r="H21" s="407"/>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3">
    <mergeCell ref="F12:J12"/>
    <mergeCell ref="K12:N12"/>
    <mergeCell ref="F11:J11"/>
    <mergeCell ref="K11:N11"/>
    <mergeCell ref="B8:N8"/>
    <mergeCell ref="C11:E11"/>
    <mergeCell ref="C12:E12"/>
    <mergeCell ref="B2:N2"/>
    <mergeCell ref="B5:N5"/>
    <mergeCell ref="B3:N3"/>
    <mergeCell ref="B7:N7"/>
    <mergeCell ref="B6:N6"/>
    <mergeCell ref="G21:H21"/>
    <mergeCell ref="G20:H20"/>
    <mergeCell ref="G19:H19"/>
    <mergeCell ref="B15:N15"/>
    <mergeCell ref="B14:N14"/>
    <mergeCell ref="C19:D19"/>
    <mergeCell ref="E19:F19"/>
    <mergeCell ref="C20:D20"/>
    <mergeCell ref="E20:F20"/>
    <mergeCell ref="C21:D21"/>
    <mergeCell ref="E21:F21"/>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OFERTAS PRESENTADAS</vt:lpstr>
      <vt:lpstr> COND. TEC. BASICA </vt:lpstr>
      <vt:lpstr>G3. COND ADIC. IRF</vt:lpstr>
      <vt:lpstr>G3. CALIF.DEDUCIBLES IRF</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2024-07-05T11:40:42Z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