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ricar\OneDrive\Documentos\ELC\PROCESOS\INVITACION ABIERTA\TRANSPORTE NARIÑO\EVALUACION\"/>
    </mc:Choice>
  </mc:AlternateContent>
  <xr:revisionPtr revIDLastSave="0" documentId="8_{69F8A271-7B92-478E-BE15-5E2C3FE2427A}" xr6:coauthVersionLast="47" xr6:coauthVersionMax="47" xr10:uidLastSave="{00000000-0000-0000-0000-000000000000}"/>
  <bookViews>
    <workbookView xWindow="-120" yWindow="-120" windowWidth="20730" windowHeight="11040" activeTab="2" xr2:uid="{00000000-000D-0000-FFFF-FFFF00000000}"/>
  </bookViews>
  <sheets>
    <sheet name="DOCUMENTOS FINANCIEROS" sheetId="48" r:id="rId1"/>
    <sheet name="EVALUACION INDICES FINANCIEROS" sheetId="49" r:id="rId2"/>
    <sheet name="CAPACIDAD FINANCIERA Y ORGANIZA" sheetId="5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49" l="1"/>
  <c r="B14" i="49"/>
  <c r="I29" i="49"/>
  <c r="I28" i="49"/>
  <c r="I25" i="49"/>
  <c r="J25" i="49" s="1"/>
  <c r="J22" i="49"/>
  <c r="J19" i="49"/>
  <c r="J16" i="49"/>
  <c r="D29" i="49"/>
  <c r="D28" i="49"/>
  <c r="D25" i="49"/>
  <c r="E25" i="49" s="1"/>
  <c r="N25" i="49" s="1"/>
  <c r="D9" i="50" s="1"/>
  <c r="E22" i="49"/>
  <c r="N22" i="49" s="1"/>
  <c r="D8" i="50" s="1"/>
  <c r="E19" i="49"/>
  <c r="N19" i="49" s="1"/>
  <c r="D7" i="50" s="1"/>
  <c r="E16" i="49"/>
  <c r="N16" i="49" s="1"/>
  <c r="D6" i="50" s="1"/>
  <c r="G5" i="50"/>
  <c r="F5" i="50"/>
  <c r="B78" i="49"/>
  <c r="B56" i="49"/>
  <c r="D71" i="49"/>
  <c r="B2" i="49"/>
  <c r="B2" i="50" s="1"/>
  <c r="D5" i="50"/>
  <c r="E5" i="50"/>
  <c r="C6" i="50"/>
  <c r="C7" i="50"/>
  <c r="C8" i="50"/>
  <c r="C9" i="50"/>
  <c r="C10" i="50"/>
  <c r="B3" i="49"/>
  <c r="B3" i="50" s="1"/>
  <c r="L14" i="49"/>
  <c r="B35" i="49"/>
  <c r="E37" i="49"/>
  <c r="E6" i="50" s="1"/>
  <c r="E40" i="49"/>
  <c r="E7" i="50" s="1"/>
  <c r="E43" i="49"/>
  <c r="E8" i="50" s="1"/>
  <c r="D46" i="49"/>
  <c r="D49" i="49" s="1"/>
  <c r="D50" i="49"/>
  <c r="E28" i="49" l="1"/>
  <c r="N28" i="49" s="1"/>
  <c r="D10" i="50" s="1"/>
  <c r="J28" i="49"/>
  <c r="E46" i="49"/>
  <c r="E9" i="50" s="1"/>
  <c r="E49" i="49"/>
  <c r="E10" i="50" s="1"/>
</calcChain>
</file>

<file path=xl/sharedStrings.xml><?xml version="1.0" encoding="utf-8"?>
<sst xmlns="http://schemas.openxmlformats.org/spreadsheetml/2006/main" count="273" uniqueCount="61">
  <si>
    <t>CUMPLE</t>
  </si>
  <si>
    <t>N/A</t>
  </si>
  <si>
    <t xml:space="preserve">CUMPLE </t>
  </si>
  <si>
    <t xml:space="preserve"> </t>
  </si>
  <si>
    <t>DOCUMENTO SOLICITADO</t>
  </si>
  <si>
    <t>NIT</t>
  </si>
  <si>
    <t>NOMBRE</t>
  </si>
  <si>
    <t>EVALUACION DOCUMENTOS</t>
  </si>
  <si>
    <t>Activo Total</t>
  </si>
  <si>
    <t>Utilidad Operacional</t>
  </si>
  <si>
    <t xml:space="preserve">RENTABILIDAD DEL ACTIVO </t>
  </si>
  <si>
    <t>Patrimonio</t>
  </si>
  <si>
    <t xml:space="preserve">RENTABILIDAD DEL PATRIMONIO </t>
  </si>
  <si>
    <t xml:space="preserve">Gastos de Interes </t>
  </si>
  <si>
    <t xml:space="preserve">RAZON DE COBERTURA </t>
  </si>
  <si>
    <t>Pasivo Total</t>
  </si>
  <si>
    <t>NIVEL DE ENDEUDAMIENTO</t>
  </si>
  <si>
    <t>Pasivo corriente</t>
  </si>
  <si>
    <t>LIQUIDEZ</t>
  </si>
  <si>
    <t>Activo corriente</t>
  </si>
  <si>
    <t>En Col $</t>
  </si>
  <si>
    <t>Uop / AT</t>
  </si>
  <si>
    <t>RENTABILIDAD DEL ACTIVO (ROA)</t>
  </si>
  <si>
    <t>U op / P</t>
  </si>
  <si>
    <t>RENTABILIDAD DEL PATRIMONIO (ROE)</t>
  </si>
  <si>
    <t>&gt; = 1</t>
  </si>
  <si>
    <t>Uop/GI</t>
  </si>
  <si>
    <t>(PT/AT) * 100</t>
  </si>
  <si>
    <t>AC/PC</t>
  </si>
  <si>
    <t>PRESUPUESTO OFICIAL:  $596.124.511</t>
  </si>
  <si>
    <t>SOLICITADOS</t>
  </si>
  <si>
    <t>INDICADORES FINANCIEROS</t>
  </si>
  <si>
    <t>Contratar los servicios de una empresa especialista en el transporte terrestre de carga pesada para movilizar desde las instalaciones de la Empresa de Licores de Cundinamarca, hasta las instalaciones previstas por la Gobernación de Nariño en la ciudad de pasto, los productos de la marca Aguardiente Nariño en todas sus presentaciones.</t>
  </si>
  <si>
    <t>1. UNIÓN TEMPORAL LICORES 2024</t>
  </si>
  <si>
    <t>2. LOGISTICA TOTAL S.A.S</t>
  </si>
  <si>
    <t>3. RAPIDO GIGANTE S.A.S</t>
  </si>
  <si>
    <t xml:space="preserve">4.  COLOMBIANA DE TRANSPORTES Y ENVIOS S.A.S </t>
  </si>
  <si>
    <t>900.277.792-9</t>
  </si>
  <si>
    <t>860.004.023-8</t>
  </si>
  <si>
    <t>830.108.355-6</t>
  </si>
  <si>
    <t>900.504.241-7</t>
  </si>
  <si>
    <t>El Proponente deberá demostrar que cuenta con la capacidad financiera adecuada para ejecutar el Contrato, la cual se medirá de conformidad con los parámetros que se describen en el presente numeral. Para ello, el OFERENTE o cada uno de los integrantes del Proponente (en caso de que éste sea un Consorcio o una Unión Temporal) deben presentar los siguientes documentos relacionados a continuación, con corte no anterior al 31 de diciembre de 2023.</t>
  </si>
  <si>
    <t>INVITACIÓN ABIERTA No 010 DE 2024</t>
  </si>
  <si>
    <t>PRESUPUESTO OFICIAL:  $</t>
  </si>
  <si>
    <t>NO CUMPLE</t>
  </si>
  <si>
    <t>&lt;= 80 %</t>
  </si>
  <si>
    <t>&gt; = 2</t>
  </si>
  <si>
    <t>MAYOR O IGUAL A  0.07%</t>
  </si>
  <si>
    <t>MAYOR O IGUAL A 0.03%</t>
  </si>
  <si>
    <t xml:space="preserve">1.       Balance General. </t>
  </si>
  <si>
    <t xml:space="preserve">2.       Estados de Resultados. </t>
  </si>
  <si>
    <t xml:space="preserve">3.       Certificación de los estados financieros, por el contador público y el representante legal en los términos de la Ley 222 de 1995. </t>
  </si>
  <si>
    <t xml:space="preserve">4.       Notas a los estados financieros. </t>
  </si>
  <si>
    <t>5.       Dictamen del revisor fiscal sobre los estados financieros. (Si aplica)</t>
  </si>
  <si>
    <t xml:space="preserve">6.       Certificado de Antecedentes Disciplinarios vigente del contador y del revisor fiscal, expedido por la junta central de contadores con vigencia no superior a tres meses. </t>
  </si>
  <si>
    <t>800.172.158-4</t>
  </si>
  <si>
    <t>CAMARCA SAS</t>
  </si>
  <si>
    <t>TRANSPORTES CHICO SAS</t>
  </si>
  <si>
    <t xml:space="preserve">NO CUMPLE </t>
  </si>
  <si>
    <t xml:space="preserve">NO SE ADJUNTA </t>
  </si>
  <si>
    <t xml:space="preserve">NO ES POSIBLE REALIZAR LA EVALUACIÓN FINANCIERA DEBIDO A QUE NO SE ADJUNTARON LOS DOCUMENTOS SOLICITADOS PARA LA MISMA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</si>
</sst>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4" formatCode="_-&quot;$&quot;\ * #,##0.00_-;\-&quot;$&quot;\ * #,##0.00_-;_-&quot;$&quot;\ * &quot;-&quot;??_-;_-@_-"/>
    <numFmt numFmtId="164" formatCode="_-&quot;$&quot;* #,##0_-;\-&quot;$&quot;* #,##0_-;_-&quot;$&quot;* &quot;-&quot;_-;_-@_-"/>
    <numFmt numFmtId="165" formatCode="_(* #,##0.00_);_(* \(#,##0.00\);_(* &quot;-&quot;??_);_(@_)"/>
    <numFmt numFmtId="166" formatCode="_(&quot;$&quot;\ * #,##0.00_);_(&quot;$&quot;\ * \(#,##0.00\);_(&quot;$&quot;\ * &quot;-&quot;??_);_(@_)"/>
    <numFmt numFmtId="167" formatCode="_-* #,##0.00\ &quot;Pta&quot;_-;\-* #,##0.00\ &quot;Pta&quot;_-;_-* &quot;-&quot;??\ &quot;Pta&quot;_-;_-@_-"/>
    <numFmt numFmtId="168" formatCode="_-* #,##0.00\ _P_t_a_-;\-* #,##0.00\ _P_t_a_-;_-* &quot;-&quot;??\ _P_t_a_-;_-@_-"/>
    <numFmt numFmtId="169" formatCode="0.0%"/>
    <numFmt numFmtId="170" formatCode="_(* #,##0_);_(* \(#,##0\);_(* &quot;-&quot;??_);_(@_)"/>
    <numFmt numFmtId="171" formatCode="_(&quot;$&quot;\ * #,##0_);_(&quot;$&quot;\ * \(#,##0\);_(&quot;$&quot;\ * &quot;-&quot;??_);_(@_)"/>
    <numFmt numFmtId="172" formatCode="#,##0.00;[Red]#,##0.00"/>
    <numFmt numFmtId="173" formatCode="#,##0.00_ ;\-#,##0.00\ "/>
  </numFmts>
  <fonts count="22"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b/>
      <sz val="12"/>
      <color theme="1"/>
      <name val="Arial"/>
      <family val="2"/>
    </font>
    <font>
      <sz val="12"/>
      <color theme="1"/>
      <name val="Arial"/>
      <family val="2"/>
    </font>
    <font>
      <b/>
      <sz val="12"/>
      <name val="Arial"/>
      <family val="2"/>
    </font>
    <font>
      <sz val="12"/>
      <name val="Arial"/>
      <family val="2"/>
    </font>
    <font>
      <sz val="10"/>
      <color theme="1"/>
      <name val="Arial"/>
      <family val="2"/>
    </font>
    <font>
      <sz val="8"/>
      <name val="Arial"/>
      <family val="2"/>
    </font>
    <font>
      <sz val="8"/>
      <color theme="1"/>
      <name val="Arial"/>
      <family val="2"/>
    </font>
    <font>
      <b/>
      <sz val="8"/>
      <color theme="1"/>
      <name val="Arial"/>
      <family val="2"/>
    </font>
    <font>
      <b/>
      <sz val="10"/>
      <color rgb="FFFF0000"/>
      <name val="Arial"/>
      <family val="2"/>
    </font>
    <font>
      <sz val="10"/>
      <color rgb="FF000000"/>
      <name val="Arial"/>
      <family val="2"/>
    </font>
    <font>
      <b/>
      <sz val="10"/>
      <name val="Arial"/>
      <family val="2"/>
    </font>
    <font>
      <sz val="11"/>
      <color theme="1"/>
      <name val="Arial"/>
      <family val="2"/>
    </font>
    <font>
      <b/>
      <sz val="11"/>
      <color theme="1"/>
      <name val="Arial"/>
      <family val="2"/>
    </font>
    <font>
      <sz val="9"/>
      <color theme="1"/>
      <name val="Arial"/>
      <family val="2"/>
    </font>
    <font>
      <b/>
      <sz val="9"/>
      <color theme="1"/>
      <name val="Arial"/>
      <family val="2"/>
    </font>
    <font>
      <b/>
      <sz val="11"/>
      <name val="Arial"/>
      <family val="2"/>
    </font>
    <font>
      <sz val="11"/>
      <name val="Arial"/>
      <family val="2"/>
    </font>
    <font>
      <sz val="9"/>
      <color rgb="FFFF0000"/>
      <name val="Arial"/>
      <family val="2"/>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auto="1"/>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auto="1"/>
      </right>
      <top style="thin">
        <color indexed="64"/>
      </top>
      <bottom style="thin">
        <color indexed="64"/>
      </bottom>
      <diagonal/>
    </border>
  </borders>
  <cellStyleXfs count="14">
    <xf numFmtId="0" fontId="0" fillId="0" borderId="0"/>
    <xf numFmtId="165" fontId="1" fillId="0" borderId="0" applyFont="0" applyFill="0" applyBorder="0" applyAlignment="0" applyProtection="0"/>
    <xf numFmtId="0" fontId="2" fillId="0" borderId="0"/>
    <xf numFmtId="0" fontId="2" fillId="0" borderId="0"/>
    <xf numFmtId="0" fontId="1" fillId="0" borderId="0"/>
    <xf numFmtId="164"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167" fontId="2" fillId="0" borderId="0" applyFont="0" applyFill="0" applyBorder="0" applyAlignment="0" applyProtection="0"/>
    <xf numFmtId="0" fontId="2" fillId="0" borderId="0"/>
    <xf numFmtId="168" fontId="2" fillId="0" borderId="0" applyFont="0" applyFill="0" applyBorder="0" applyAlignment="0" applyProtection="0"/>
  </cellStyleXfs>
  <cellXfs count="123">
    <xf numFmtId="0" fontId="0" fillId="0" borderId="0" xfId="0"/>
    <xf numFmtId="0" fontId="9" fillId="2" borderId="0" xfId="0" applyFont="1" applyFill="1" applyAlignment="1">
      <alignment horizontal="left" vertical="center" wrapText="1"/>
    </xf>
    <xf numFmtId="0" fontId="10" fillId="2" borderId="0" xfId="0" applyFont="1" applyFill="1" applyAlignment="1">
      <alignment horizontal="left" vertical="center" wrapText="1"/>
    </xf>
    <xf numFmtId="0" fontId="3" fillId="2" borderId="8" xfId="0" applyFont="1" applyFill="1" applyBorder="1" applyAlignment="1">
      <alignment horizontal="center" vertical="center" wrapText="1"/>
    </xf>
    <xf numFmtId="0" fontId="3" fillId="2" borderId="8" xfId="0" applyFont="1" applyFill="1" applyBorder="1" applyAlignment="1">
      <alignment horizontal="center" vertical="center"/>
    </xf>
    <xf numFmtId="0" fontId="11" fillId="2" borderId="0" xfId="0" applyFont="1" applyFill="1"/>
    <xf numFmtId="0" fontId="3" fillId="2" borderId="0" xfId="0" applyFont="1" applyFill="1" applyAlignment="1">
      <alignment horizontal="center" vertical="center" wrapText="1"/>
    </xf>
    <xf numFmtId="0" fontId="4" fillId="2" borderId="0" xfId="0" applyFont="1" applyFill="1" applyAlignment="1">
      <alignment horizontal="left"/>
    </xf>
    <xf numFmtId="9" fontId="3" fillId="2" borderId="3" xfId="0" applyNumberFormat="1" applyFont="1" applyFill="1" applyBorder="1" applyAlignment="1">
      <alignment horizontal="center" vertical="justify" wrapText="1"/>
    </xf>
    <xf numFmtId="0" fontId="3" fillId="2" borderId="0" xfId="0" applyFont="1" applyFill="1" applyAlignment="1">
      <alignment horizontal="center" vertical="justify" wrapText="1"/>
    </xf>
    <xf numFmtId="0" fontId="3" fillId="2" borderId="17" xfId="0" applyFont="1" applyFill="1" applyBorder="1" applyAlignment="1">
      <alignment horizontal="center" vertical="justify" wrapText="1"/>
    </xf>
    <xf numFmtId="0" fontId="13" fillId="0" borderId="0" xfId="0" applyFont="1" applyAlignment="1">
      <alignment horizontal="left" vertical="center" wrapText="1"/>
    </xf>
    <xf numFmtId="0" fontId="8" fillId="2" borderId="8" xfId="0" applyFont="1" applyFill="1" applyBorder="1" applyAlignment="1">
      <alignment horizontal="center"/>
    </xf>
    <xf numFmtId="0" fontId="8" fillId="2" borderId="8" xfId="0" applyFont="1" applyFill="1" applyBorder="1" applyAlignment="1">
      <alignment horizontal="center" vertical="center"/>
    </xf>
    <xf numFmtId="0" fontId="3" fillId="2" borderId="8" xfId="0" applyFont="1" applyFill="1" applyBorder="1" applyAlignment="1">
      <alignment horizontal="justify" wrapText="1"/>
    </xf>
    <xf numFmtId="169" fontId="12" fillId="2" borderId="8" xfId="8" applyNumberFormat="1" applyFont="1" applyFill="1" applyBorder="1" applyAlignment="1">
      <alignment horizontal="center" vertical="center"/>
    </xf>
    <xf numFmtId="0" fontId="13" fillId="0" borderId="8" xfId="0" applyFont="1" applyBorder="1" applyAlignment="1">
      <alignment horizontal="left" vertical="center" wrapText="1"/>
    </xf>
    <xf numFmtId="0" fontId="9" fillId="2" borderId="8" xfId="0" applyFont="1" applyFill="1" applyBorder="1" applyAlignment="1">
      <alignment horizontal="left" vertical="center" wrapText="1"/>
    </xf>
    <xf numFmtId="169" fontId="14" fillId="2" borderId="8" xfId="8" applyNumberFormat="1" applyFont="1" applyFill="1" applyBorder="1" applyAlignment="1">
      <alignment horizontal="center" vertical="center"/>
    </xf>
    <xf numFmtId="3" fontId="8" fillId="2" borderId="8" xfId="0" applyNumberFormat="1" applyFont="1" applyFill="1" applyBorder="1" applyAlignment="1">
      <alignment horizontal="center" vertical="center"/>
    </xf>
    <xf numFmtId="0" fontId="9" fillId="2" borderId="8" xfId="0" applyFont="1" applyFill="1" applyBorder="1" applyAlignment="1">
      <alignment horizontal="center" vertical="center" wrapText="1"/>
    </xf>
    <xf numFmtId="0" fontId="3" fillId="2" borderId="8" xfId="0" applyFont="1" applyFill="1" applyBorder="1" applyAlignment="1">
      <alignment horizontal="justify" vertical="justify" wrapText="1"/>
    </xf>
    <xf numFmtId="0" fontId="15" fillId="2" borderId="0" xfId="0" applyFont="1" applyFill="1"/>
    <xf numFmtId="0" fontId="15" fillId="2" borderId="0" xfId="0" applyFont="1" applyFill="1" applyAlignment="1">
      <alignment vertical="top"/>
    </xf>
    <xf numFmtId="9" fontId="16" fillId="2" borderId="0" xfId="0" applyNumberFormat="1" applyFont="1" applyFill="1" applyAlignment="1">
      <alignment horizontal="center"/>
    </xf>
    <xf numFmtId="9" fontId="16" fillId="2" borderId="0" xfId="0" applyNumberFormat="1" applyFont="1" applyFill="1" applyAlignment="1">
      <alignment horizontal="center" vertical="center"/>
    </xf>
    <xf numFmtId="0" fontId="15" fillId="2" borderId="0" xfId="0" applyFont="1" applyFill="1" applyAlignment="1">
      <alignment horizontal="center"/>
    </xf>
    <xf numFmtId="0" fontId="15" fillId="2" borderId="0" xfId="0" applyFont="1" applyFill="1" applyAlignment="1">
      <alignment vertical="center"/>
    </xf>
    <xf numFmtId="0" fontId="15" fillId="2" borderId="0" xfId="0" applyFont="1" applyFill="1" applyAlignment="1">
      <alignment horizontal="justify" vertical="justify"/>
    </xf>
    <xf numFmtId="0" fontId="16" fillId="2" borderId="0" xfId="0" applyFont="1" applyFill="1"/>
    <xf numFmtId="171" fontId="15" fillId="2" borderId="0" xfId="7" applyNumberFormat="1" applyFont="1" applyFill="1"/>
    <xf numFmtId="3" fontId="15" fillId="2" borderId="0" xfId="0" applyNumberFormat="1" applyFont="1" applyFill="1"/>
    <xf numFmtId="41" fontId="15" fillId="2" borderId="0" xfId="9" applyFont="1" applyFill="1" applyAlignment="1">
      <alignment vertical="center"/>
    </xf>
    <xf numFmtId="173" fontId="15" fillId="2" borderId="0" xfId="0" applyNumberFormat="1" applyFont="1" applyFill="1"/>
    <xf numFmtId="9" fontId="15" fillId="2" borderId="0" xfId="9" applyNumberFormat="1" applyFont="1" applyFill="1" applyAlignment="1">
      <alignment vertical="center"/>
    </xf>
    <xf numFmtId="0" fontId="17" fillId="2" borderId="0" xfId="0" applyFont="1" applyFill="1" applyAlignment="1">
      <alignment horizontal="center"/>
    </xf>
    <xf numFmtId="9" fontId="15" fillId="2" borderId="0" xfId="0" applyNumberFormat="1" applyFont="1" applyFill="1"/>
    <xf numFmtId="0" fontId="3" fillId="2" borderId="7" xfId="0" applyFont="1" applyFill="1" applyBorder="1" applyAlignment="1">
      <alignment horizontal="center" vertical="center" wrapText="1"/>
    </xf>
    <xf numFmtId="0" fontId="18" fillId="2" borderId="20" xfId="0" applyFont="1" applyFill="1" applyBorder="1" applyAlignment="1">
      <alignment horizontal="center"/>
    </xf>
    <xf numFmtId="0" fontId="17" fillId="2" borderId="19" xfId="0" applyFont="1" applyFill="1" applyBorder="1"/>
    <xf numFmtId="0" fontId="17" fillId="2" borderId="18" xfId="0" applyFont="1" applyFill="1" applyBorder="1"/>
    <xf numFmtId="0" fontId="18" fillId="2" borderId="11" xfId="0" applyFont="1" applyFill="1" applyBorder="1" applyAlignment="1">
      <alignment horizontal="center" vertical="justify" wrapText="1"/>
    </xf>
    <xf numFmtId="0" fontId="17" fillId="2" borderId="3" xfId="0" applyFont="1" applyFill="1" applyBorder="1"/>
    <xf numFmtId="0" fontId="17" fillId="2" borderId="9" xfId="0" applyFont="1" applyFill="1" applyBorder="1" applyAlignment="1">
      <alignment horizontal="center"/>
    </xf>
    <xf numFmtId="170" fontId="17" fillId="2" borderId="9" xfId="1" applyNumberFormat="1" applyFont="1" applyFill="1" applyBorder="1"/>
    <xf numFmtId="39" fontId="17" fillId="2" borderId="17" xfId="1" applyNumberFormat="1" applyFont="1" applyFill="1" applyBorder="1"/>
    <xf numFmtId="39" fontId="18" fillId="2" borderId="17" xfId="1" applyNumberFormat="1" applyFont="1" applyFill="1" applyBorder="1" applyAlignment="1">
      <alignment horizontal="center"/>
    </xf>
    <xf numFmtId="165" fontId="18" fillId="2" borderId="12" xfId="1" applyFont="1" applyFill="1" applyBorder="1" applyAlignment="1">
      <alignment horizontal="center"/>
    </xf>
    <xf numFmtId="170" fontId="17" fillId="2" borderId="0" xfId="1" applyNumberFormat="1" applyFont="1" applyFill="1" applyBorder="1"/>
    <xf numFmtId="165" fontId="17" fillId="2" borderId="17" xfId="1" applyFont="1" applyFill="1" applyBorder="1"/>
    <xf numFmtId="165" fontId="18" fillId="2" borderId="17" xfId="1" applyFont="1" applyFill="1" applyBorder="1"/>
    <xf numFmtId="3" fontId="17" fillId="2" borderId="9" xfId="0" applyNumberFormat="1" applyFont="1" applyFill="1" applyBorder="1"/>
    <xf numFmtId="9" fontId="17" fillId="2" borderId="17" xfId="8" applyFont="1" applyFill="1" applyBorder="1"/>
    <xf numFmtId="9" fontId="18" fillId="2" borderId="17" xfId="8" applyFont="1" applyFill="1" applyBorder="1" applyAlignment="1">
      <alignment horizontal="center"/>
    </xf>
    <xf numFmtId="170" fontId="17" fillId="2" borderId="17" xfId="1" applyNumberFormat="1" applyFont="1" applyFill="1" applyBorder="1"/>
    <xf numFmtId="170" fontId="18" fillId="2" borderId="17" xfId="1" applyNumberFormat="1" applyFont="1" applyFill="1" applyBorder="1"/>
    <xf numFmtId="0" fontId="18" fillId="2" borderId="12" xfId="0" applyFont="1" applyFill="1" applyBorder="1" applyAlignment="1">
      <alignment horizontal="center" vertical="justify" wrapText="1"/>
    </xf>
    <xf numFmtId="0" fontId="17" fillId="2" borderId="9" xfId="0" applyFont="1" applyFill="1" applyBorder="1" applyAlignment="1">
      <alignment horizontal="center" vertical="center" wrapText="1"/>
    </xf>
    <xf numFmtId="2" fontId="17" fillId="2" borderId="17" xfId="8" applyNumberFormat="1" applyFont="1" applyFill="1" applyBorder="1" applyAlignment="1">
      <alignment horizontal="right"/>
    </xf>
    <xf numFmtId="2" fontId="18" fillId="2" borderId="17" xfId="8" applyNumberFormat="1" applyFont="1" applyFill="1" applyBorder="1" applyAlignment="1">
      <alignment horizontal="center"/>
    </xf>
    <xf numFmtId="0" fontId="18" fillId="2" borderId="12" xfId="0" applyFont="1" applyFill="1" applyBorder="1" applyAlignment="1">
      <alignment horizontal="center" vertical="center" wrapText="1"/>
    </xf>
    <xf numFmtId="170" fontId="17" fillId="2" borderId="9" xfId="0" applyNumberFormat="1" applyFont="1" applyFill="1" applyBorder="1" applyAlignment="1">
      <alignment horizontal="center" vertical="center" wrapText="1"/>
    </xf>
    <xf numFmtId="2" fontId="18" fillId="2" borderId="17" xfId="1" applyNumberFormat="1" applyFont="1" applyFill="1" applyBorder="1" applyAlignment="1">
      <alignment horizontal="center" vertical="center"/>
    </xf>
    <xf numFmtId="2" fontId="18" fillId="2" borderId="17" xfId="1" applyNumberFormat="1" applyFont="1" applyFill="1" applyBorder="1" applyAlignment="1">
      <alignment horizontal="center"/>
    </xf>
    <xf numFmtId="0" fontId="15" fillId="2" borderId="14" xfId="0" applyFont="1" applyFill="1" applyBorder="1"/>
    <xf numFmtId="0" fontId="15" fillId="2" borderId="16" xfId="0" applyFont="1" applyFill="1" applyBorder="1"/>
    <xf numFmtId="0" fontId="15" fillId="2" borderId="15" xfId="0" applyFont="1" applyFill="1" applyBorder="1"/>
    <xf numFmtId="165" fontId="17" fillId="2" borderId="10" xfId="1" applyFont="1" applyFill="1" applyBorder="1" applyAlignment="1">
      <alignment horizontal="center"/>
    </xf>
    <xf numFmtId="0" fontId="18" fillId="2" borderId="7" xfId="0" applyFont="1" applyFill="1" applyBorder="1" applyAlignment="1">
      <alignment horizontal="center" vertical="center" wrapText="1"/>
    </xf>
    <xf numFmtId="170" fontId="17" fillId="2" borderId="16" xfId="1" applyNumberFormat="1" applyFont="1" applyFill="1" applyBorder="1"/>
    <xf numFmtId="2" fontId="17" fillId="2" borderId="17" xfId="1" applyNumberFormat="1" applyFont="1" applyFill="1" applyBorder="1" applyAlignment="1">
      <alignment horizontal="right"/>
    </xf>
    <xf numFmtId="3" fontId="17" fillId="2" borderId="0" xfId="0" applyNumberFormat="1" applyFont="1" applyFill="1"/>
    <xf numFmtId="165" fontId="17" fillId="2" borderId="12" xfId="1" applyFont="1" applyFill="1" applyBorder="1" applyAlignment="1">
      <alignment horizontal="center"/>
    </xf>
    <xf numFmtId="0" fontId="4" fillId="2" borderId="8" xfId="0" applyFont="1" applyFill="1" applyBorder="1" applyAlignment="1">
      <alignment horizontal="center" vertical="center"/>
    </xf>
    <xf numFmtId="0" fontId="4" fillId="2" borderId="8" xfId="0" applyFont="1" applyFill="1" applyBorder="1" applyAlignment="1">
      <alignment vertical="center"/>
    </xf>
    <xf numFmtId="0" fontId="5" fillId="2" borderId="8" xfId="0" applyFont="1" applyFill="1" applyBorder="1" applyAlignment="1">
      <alignment horizontal="center" vertical="center"/>
    </xf>
    <xf numFmtId="0" fontId="4" fillId="2" borderId="8" xfId="0" applyFont="1" applyFill="1" applyBorder="1" applyAlignment="1">
      <alignment horizontal="justify" vertical="center" wrapText="1"/>
    </xf>
    <xf numFmtId="0" fontId="4" fillId="2" borderId="8" xfId="0" applyFont="1" applyFill="1" applyBorder="1"/>
    <xf numFmtId="0" fontId="6" fillId="0" borderId="8" xfId="0" applyFont="1" applyBorder="1" applyAlignment="1">
      <alignment horizontal="justify" vertical="center" wrapText="1"/>
    </xf>
    <xf numFmtId="0" fontId="7" fillId="0" borderId="8" xfId="0" applyFont="1" applyBorder="1" applyAlignment="1">
      <alignment horizontal="center" vertical="center" wrapText="1"/>
    </xf>
    <xf numFmtId="0" fontId="3" fillId="2" borderId="0" xfId="0" applyFont="1" applyFill="1"/>
    <xf numFmtId="0" fontId="8" fillId="2" borderId="0" xfId="0" applyFont="1" applyFill="1"/>
    <xf numFmtId="0" fontId="18" fillId="2" borderId="8"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8" xfId="0" applyFont="1" applyFill="1" applyBorder="1" applyAlignment="1">
      <alignment horizontal="center"/>
    </xf>
    <xf numFmtId="0" fontId="16" fillId="2" borderId="8" xfId="0" applyFont="1" applyFill="1" applyBorder="1" applyAlignment="1">
      <alignment vertical="center"/>
    </xf>
    <xf numFmtId="0" fontId="16" fillId="2" borderId="8" xfId="0" applyFont="1" applyFill="1" applyBorder="1" applyAlignment="1">
      <alignment horizontal="left" vertical="center" wrapText="1"/>
    </xf>
    <xf numFmtId="0" fontId="16" fillId="2" borderId="8" xfId="0" applyFont="1" applyFill="1" applyBorder="1" applyAlignment="1">
      <alignment wrapText="1"/>
    </xf>
    <xf numFmtId="0" fontId="19" fillId="0" borderId="8" xfId="0" applyFont="1" applyBorder="1" applyAlignment="1">
      <alignment horizontal="justify" vertical="center" wrapText="1"/>
    </xf>
    <xf numFmtId="0" fontId="20" fillId="0" borderId="8" xfId="0" applyFont="1" applyBorder="1" applyAlignment="1">
      <alignment horizontal="center" vertical="center" wrapText="1"/>
    </xf>
    <xf numFmtId="172" fontId="15" fillId="2" borderId="8" xfId="0" applyNumberFormat="1" applyFont="1" applyFill="1" applyBorder="1" applyAlignment="1">
      <alignment horizontal="right" vertical="center"/>
    </xf>
    <xf numFmtId="9" fontId="15" fillId="2" borderId="8" xfId="8" applyFont="1" applyFill="1" applyBorder="1" applyAlignment="1">
      <alignment horizontal="right" vertical="center"/>
    </xf>
    <xf numFmtId="2" fontId="15" fillId="2" borderId="8" xfId="0" applyNumberFormat="1" applyFont="1" applyFill="1" applyBorder="1" applyAlignment="1">
      <alignment horizontal="right"/>
    </xf>
    <xf numFmtId="165" fontId="15" fillId="2" borderId="8" xfId="1" applyFont="1" applyFill="1" applyBorder="1" applyAlignment="1">
      <alignment horizontal="right"/>
    </xf>
    <xf numFmtId="169" fontId="3" fillId="2" borderId="8" xfId="8"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3" fillId="2" borderId="8" xfId="0" applyFont="1" applyFill="1" applyBorder="1" applyAlignment="1">
      <alignment horizontal="center"/>
    </xf>
    <xf numFmtId="0" fontId="12" fillId="2" borderId="8" xfId="0" applyFont="1" applyFill="1" applyBorder="1" applyAlignment="1">
      <alignment horizont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8" xfId="0" applyFont="1" applyFill="1" applyBorder="1" applyAlignment="1">
      <alignment horizontal="left" vertical="center" wrapText="1"/>
    </xf>
    <xf numFmtId="0" fontId="10" fillId="0" borderId="8"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1" xfId="0" applyFont="1" applyFill="1" applyBorder="1" applyAlignment="1">
      <alignment horizontal="center" vertical="center" wrapText="1"/>
    </xf>
    <xf numFmtId="9" fontId="3" fillId="2" borderId="3" xfId="0" applyNumberFormat="1" applyFont="1" applyFill="1" applyBorder="1" applyAlignment="1">
      <alignment horizontal="center" vertical="justify" wrapText="1"/>
    </xf>
    <xf numFmtId="0" fontId="3" fillId="2" borderId="0" xfId="0" applyFont="1" applyFill="1" applyAlignment="1">
      <alignment horizontal="center" vertical="justify" wrapText="1"/>
    </xf>
    <xf numFmtId="0" fontId="3" fillId="2" borderId="17" xfId="0" applyFont="1" applyFill="1" applyBorder="1" applyAlignment="1">
      <alignment horizontal="center" vertical="justify" wrapText="1"/>
    </xf>
    <xf numFmtId="165" fontId="21" fillId="2" borderId="12" xfId="1" applyFont="1" applyFill="1" applyBorder="1" applyAlignment="1">
      <alignment horizontal="center" vertical="center" wrapText="1"/>
    </xf>
    <xf numFmtId="165" fontId="21" fillId="2" borderId="10" xfId="1"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6" fillId="2" borderId="0" xfId="0" applyFont="1" applyFill="1" applyAlignment="1">
      <alignment horizontal="center"/>
    </xf>
    <xf numFmtId="0" fontId="4" fillId="2" borderId="8"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8" xfId="0" applyFont="1" applyFill="1" applyBorder="1" applyAlignment="1">
      <alignment horizontal="center" vertical="justify"/>
    </xf>
  </cellXfs>
  <cellStyles count="14">
    <cellStyle name="Millares [0]" xfId="9" builtinId="6"/>
    <cellStyle name="Millares [0] 2" xfId="6" xr:uid="{00000000-0005-0000-0000-000000000000}"/>
    <cellStyle name="Millares 2" xfId="1" xr:uid="{00000000-0005-0000-0000-000001000000}"/>
    <cellStyle name="Millares 3" xfId="13" xr:uid="{93CA7642-1362-4FB4-8D6D-77098033B4D9}"/>
    <cellStyle name="Moneda [0] 2" xfId="5" xr:uid="{00000000-0005-0000-0000-000002000000}"/>
    <cellStyle name="Moneda 2" xfId="7" xr:uid="{00000000-0005-0000-0000-000003000000}"/>
    <cellStyle name="Moneda 2 2" xfId="11" xr:uid="{90075D3D-DA41-4505-A0DA-09B1DDF2F385}"/>
    <cellStyle name="Moneda 3" xfId="10" xr:uid="{611E0D49-1EED-4264-8D7D-17DB6383A06B}"/>
    <cellStyle name="Normal" xfId="0" builtinId="0"/>
    <cellStyle name="Normal 2" xfId="2" xr:uid="{00000000-0005-0000-0000-000005000000}"/>
    <cellStyle name="Normal 3" xfId="3" xr:uid="{00000000-0005-0000-0000-000006000000}"/>
    <cellStyle name="Normal 4" xfId="4" xr:uid="{00000000-0005-0000-0000-000007000000}"/>
    <cellStyle name="Normal 4 2" xfId="12" xr:uid="{917E4D0C-6810-4AF1-A9D1-9CBD1F2D18F9}"/>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6D1C5-AADF-448A-A6B4-57ACA4BEE1F6}">
  <sheetPr>
    <pageSetUpPr fitToPage="1"/>
  </sheetPr>
  <dimension ref="B2:J53"/>
  <sheetViews>
    <sheetView topLeftCell="A10" zoomScaleNormal="100" workbookViewId="0">
      <selection activeCell="C21" sqref="C21"/>
    </sheetView>
  </sheetViews>
  <sheetFormatPr baseColWidth="10" defaultColWidth="11.42578125" defaultRowHeight="14.25" x14ac:dyDescent="0.2"/>
  <cols>
    <col min="1" max="1" width="11.42578125" style="22"/>
    <col min="2" max="2" width="33.140625" style="22" customWidth="1"/>
    <col min="3" max="3" width="33" style="22" customWidth="1"/>
    <col min="4" max="4" width="11.42578125" style="22"/>
    <col min="5" max="5" width="16.85546875" style="22" bestFit="1" customWidth="1"/>
    <col min="6" max="6" width="32.5703125" style="22" customWidth="1"/>
    <col min="7" max="7" width="33.140625" style="22" customWidth="1"/>
    <col min="8" max="8" width="11.42578125" style="22"/>
    <col min="9" max="9" width="34.7109375" style="22" customWidth="1"/>
    <col min="10" max="10" width="21.42578125" style="22" customWidth="1"/>
    <col min="11" max="16384" width="11.42578125" style="22"/>
  </cols>
  <sheetData>
    <row r="2" spans="2:10" x14ac:dyDescent="0.2">
      <c r="B2" s="99" t="s">
        <v>42</v>
      </c>
      <c r="C2" s="99"/>
      <c r="D2" s="99"/>
      <c r="E2" s="99"/>
      <c r="F2" s="99"/>
      <c r="G2" s="99"/>
      <c r="H2" s="99"/>
      <c r="I2" s="99"/>
      <c r="J2" s="99"/>
    </row>
    <row r="3" spans="2:10" ht="49.5" customHeight="1" x14ac:dyDescent="0.2">
      <c r="B3" s="98" t="s">
        <v>32</v>
      </c>
      <c r="C3" s="98"/>
      <c r="D3" s="98"/>
      <c r="E3" s="98"/>
      <c r="F3" s="98"/>
      <c r="G3" s="98"/>
      <c r="H3" s="98"/>
      <c r="I3" s="98"/>
      <c r="J3" s="98"/>
    </row>
    <row r="4" spans="2:10" ht="19.5" customHeight="1" x14ac:dyDescent="0.2">
      <c r="B4" s="6"/>
      <c r="C4" s="6"/>
      <c r="D4" s="23"/>
    </row>
    <row r="5" spans="2:10" ht="22.5" customHeight="1" thickBot="1" x14ac:dyDescent="0.3">
      <c r="B5" s="5" t="s">
        <v>7</v>
      </c>
      <c r="C5" s="6"/>
      <c r="D5" s="23"/>
      <c r="G5" s="24">
        <v>0.5</v>
      </c>
      <c r="J5" s="25">
        <v>0.5</v>
      </c>
    </row>
    <row r="6" spans="2:10" ht="39" customHeight="1" thickBot="1" x14ac:dyDescent="0.25">
      <c r="B6" s="4" t="s">
        <v>6</v>
      </c>
      <c r="C6" s="3" t="s">
        <v>33</v>
      </c>
      <c r="D6" s="23"/>
      <c r="F6" s="4" t="s">
        <v>6</v>
      </c>
      <c r="G6" s="3" t="s">
        <v>56</v>
      </c>
      <c r="I6" s="4" t="s">
        <v>6</v>
      </c>
      <c r="J6" s="3" t="s">
        <v>57</v>
      </c>
    </row>
    <row r="7" spans="2:10" ht="15.75" customHeight="1" thickBot="1" x14ac:dyDescent="0.25">
      <c r="B7" s="12" t="s">
        <v>5</v>
      </c>
      <c r="C7" s="13" t="s">
        <v>40</v>
      </c>
      <c r="D7" s="23"/>
      <c r="F7" s="12" t="s">
        <v>5</v>
      </c>
      <c r="G7" s="13" t="s">
        <v>40</v>
      </c>
      <c r="I7" s="12" t="s">
        <v>5</v>
      </c>
      <c r="J7" s="13" t="s">
        <v>55</v>
      </c>
    </row>
    <row r="8" spans="2:10" ht="18.75" customHeight="1" thickBot="1" x14ac:dyDescent="0.25">
      <c r="B8" s="14" t="s">
        <v>4</v>
      </c>
      <c r="C8" s="94" t="s">
        <v>0</v>
      </c>
      <c r="D8" s="23"/>
      <c r="F8" s="14" t="s">
        <v>4</v>
      </c>
      <c r="G8" s="18" t="s">
        <v>2</v>
      </c>
      <c r="I8" s="14" t="s">
        <v>4</v>
      </c>
      <c r="J8" s="18" t="s">
        <v>2</v>
      </c>
    </row>
    <row r="9" spans="2:10" ht="69" customHeight="1" thickBot="1" x14ac:dyDescent="0.25">
      <c r="B9" s="101" t="s">
        <v>41</v>
      </c>
      <c r="C9" s="101"/>
      <c r="F9" s="101" t="s">
        <v>41</v>
      </c>
      <c r="G9" s="101"/>
      <c r="I9" s="101" t="s">
        <v>41</v>
      </c>
      <c r="J9" s="101"/>
    </row>
    <row r="10" spans="2:10" ht="20.25" customHeight="1" thickBot="1" x14ac:dyDescent="0.25">
      <c r="B10" s="16" t="s">
        <v>49</v>
      </c>
      <c r="C10" s="17" t="s">
        <v>0</v>
      </c>
      <c r="F10" s="16" t="s">
        <v>49</v>
      </c>
      <c r="G10" s="17" t="s">
        <v>0</v>
      </c>
      <c r="I10" s="16" t="s">
        <v>49</v>
      </c>
      <c r="J10" s="17" t="s">
        <v>2</v>
      </c>
    </row>
    <row r="11" spans="2:10" ht="15" thickBot="1" x14ac:dyDescent="0.25">
      <c r="B11" s="16" t="s">
        <v>50</v>
      </c>
      <c r="C11" s="17" t="s">
        <v>0</v>
      </c>
      <c r="F11" s="16" t="s">
        <v>50</v>
      </c>
      <c r="G11" s="17" t="s">
        <v>0</v>
      </c>
      <c r="I11" s="16" t="s">
        <v>50</v>
      </c>
      <c r="J11" s="17" t="s">
        <v>2</v>
      </c>
    </row>
    <row r="12" spans="2:10" ht="51.75" thickBot="1" x14ac:dyDescent="0.25">
      <c r="B12" s="16" t="s">
        <v>51</v>
      </c>
      <c r="C12" s="17" t="s">
        <v>2</v>
      </c>
      <c r="F12" s="16" t="s">
        <v>51</v>
      </c>
      <c r="G12" s="17" t="s">
        <v>2</v>
      </c>
      <c r="I12" s="16" t="s">
        <v>51</v>
      </c>
      <c r="J12" s="17" t="s">
        <v>2</v>
      </c>
    </row>
    <row r="13" spans="2:10" ht="26.25" thickBot="1" x14ac:dyDescent="0.25">
      <c r="B13" s="16" t="s">
        <v>52</v>
      </c>
      <c r="C13" s="17" t="s">
        <v>0</v>
      </c>
      <c r="F13" s="16" t="s">
        <v>52</v>
      </c>
      <c r="G13" s="17" t="s">
        <v>0</v>
      </c>
      <c r="I13" s="16" t="s">
        <v>52</v>
      </c>
      <c r="J13" s="17" t="s">
        <v>2</v>
      </c>
    </row>
    <row r="14" spans="2:10" ht="39" thickBot="1" x14ac:dyDescent="0.25">
      <c r="B14" s="16" t="s">
        <v>53</v>
      </c>
      <c r="C14" s="17" t="s">
        <v>0</v>
      </c>
      <c r="F14" s="16" t="s">
        <v>53</v>
      </c>
      <c r="G14" s="17" t="s">
        <v>0</v>
      </c>
      <c r="I14" s="16" t="s">
        <v>53</v>
      </c>
      <c r="J14" s="17" t="s">
        <v>2</v>
      </c>
    </row>
    <row r="15" spans="2:10" ht="64.5" thickBot="1" x14ac:dyDescent="0.25">
      <c r="B15" s="16" t="s">
        <v>54</v>
      </c>
      <c r="C15" s="17" t="s">
        <v>0</v>
      </c>
      <c r="F15" s="16" t="s">
        <v>54</v>
      </c>
      <c r="G15" s="17" t="s">
        <v>0</v>
      </c>
      <c r="I15" s="16" t="s">
        <v>54</v>
      </c>
      <c r="J15" s="17" t="s">
        <v>2</v>
      </c>
    </row>
    <row r="16" spans="2:10" x14ac:dyDescent="0.2">
      <c r="B16" s="2"/>
      <c r="C16" s="1"/>
    </row>
    <row r="17" spans="2:3" x14ac:dyDescent="0.2">
      <c r="B17" s="2"/>
      <c r="C17" s="1"/>
    </row>
    <row r="18" spans="2:3" ht="15" thickBot="1" x14ac:dyDescent="0.25">
      <c r="B18" s="5" t="s">
        <v>7</v>
      </c>
      <c r="C18" s="1"/>
    </row>
    <row r="19" spans="2:3" ht="15" thickBot="1" x14ac:dyDescent="0.25">
      <c r="B19" s="4" t="s">
        <v>6</v>
      </c>
      <c r="C19" s="3" t="s">
        <v>34</v>
      </c>
    </row>
    <row r="20" spans="2:3" ht="15" thickBot="1" x14ac:dyDescent="0.25">
      <c r="B20" s="12" t="s">
        <v>5</v>
      </c>
      <c r="C20" s="19" t="s">
        <v>39</v>
      </c>
    </row>
    <row r="21" spans="2:3" ht="17.25" customHeight="1" thickBot="1" x14ac:dyDescent="0.25">
      <c r="B21" s="3" t="s">
        <v>4</v>
      </c>
      <c r="C21" s="94" t="s">
        <v>0</v>
      </c>
    </row>
    <row r="22" spans="2:3" ht="68.25" customHeight="1" thickBot="1" x14ac:dyDescent="0.25">
      <c r="B22" s="102" t="s">
        <v>41</v>
      </c>
      <c r="C22" s="102"/>
    </row>
    <row r="23" spans="2:3" ht="15" thickBot="1" x14ac:dyDescent="0.25">
      <c r="B23" s="16" t="s">
        <v>49</v>
      </c>
      <c r="C23" s="20" t="s">
        <v>0</v>
      </c>
    </row>
    <row r="24" spans="2:3" ht="15" thickBot="1" x14ac:dyDescent="0.25">
      <c r="B24" s="16" t="s">
        <v>50</v>
      </c>
      <c r="C24" s="20" t="s">
        <v>0</v>
      </c>
    </row>
    <row r="25" spans="2:3" ht="51.75" thickBot="1" x14ac:dyDescent="0.25">
      <c r="B25" s="16" t="s">
        <v>51</v>
      </c>
      <c r="C25" s="20" t="s">
        <v>0</v>
      </c>
    </row>
    <row r="26" spans="2:3" ht="26.25" thickBot="1" x14ac:dyDescent="0.25">
      <c r="B26" s="16" t="s">
        <v>52</v>
      </c>
      <c r="C26" s="20" t="s">
        <v>0</v>
      </c>
    </row>
    <row r="27" spans="2:3" ht="39" thickBot="1" x14ac:dyDescent="0.25">
      <c r="B27" s="16" t="s">
        <v>53</v>
      </c>
      <c r="C27" s="20" t="s">
        <v>0</v>
      </c>
    </row>
    <row r="28" spans="2:3" ht="64.5" thickBot="1" x14ac:dyDescent="0.25">
      <c r="B28" s="16" t="s">
        <v>54</v>
      </c>
      <c r="C28" s="20" t="s">
        <v>2</v>
      </c>
    </row>
    <row r="29" spans="2:3" x14ac:dyDescent="0.2">
      <c r="B29" s="11"/>
      <c r="C29" s="1"/>
    </row>
    <row r="30" spans="2:3" x14ac:dyDescent="0.2">
      <c r="B30" s="11"/>
      <c r="C30" s="1"/>
    </row>
    <row r="31" spans="2:3" ht="15" thickBot="1" x14ac:dyDescent="0.25">
      <c r="B31" s="5" t="s">
        <v>7</v>
      </c>
      <c r="C31" s="1"/>
    </row>
    <row r="32" spans="2:3" ht="15" thickBot="1" x14ac:dyDescent="0.25">
      <c r="B32" s="4" t="s">
        <v>6</v>
      </c>
      <c r="C32" s="3" t="s">
        <v>35</v>
      </c>
    </row>
    <row r="33" spans="2:3" ht="15" thickBot="1" x14ac:dyDescent="0.25">
      <c r="B33" s="12" t="s">
        <v>5</v>
      </c>
      <c r="C33" s="19" t="s">
        <v>38</v>
      </c>
    </row>
    <row r="34" spans="2:3" ht="15" thickBot="1" x14ac:dyDescent="0.25">
      <c r="B34" s="21" t="s">
        <v>4</v>
      </c>
      <c r="C34" s="15" t="s">
        <v>58</v>
      </c>
    </row>
    <row r="35" spans="2:3" ht="66" customHeight="1" thickBot="1" x14ac:dyDescent="0.25">
      <c r="B35" s="100" t="s">
        <v>41</v>
      </c>
      <c r="C35" s="100"/>
    </row>
    <row r="36" spans="2:3" ht="15" thickBot="1" x14ac:dyDescent="0.25">
      <c r="B36" s="16" t="s">
        <v>49</v>
      </c>
      <c r="C36" s="20" t="s">
        <v>59</v>
      </c>
    </row>
    <row r="37" spans="2:3" ht="15" thickBot="1" x14ac:dyDescent="0.25">
      <c r="B37" s="16" t="s">
        <v>50</v>
      </c>
      <c r="C37" s="20" t="s">
        <v>59</v>
      </c>
    </row>
    <row r="38" spans="2:3" ht="51.75" thickBot="1" x14ac:dyDescent="0.25">
      <c r="B38" s="16" t="s">
        <v>51</v>
      </c>
      <c r="C38" s="20" t="s">
        <v>59</v>
      </c>
    </row>
    <row r="39" spans="2:3" ht="26.25" thickBot="1" x14ac:dyDescent="0.25">
      <c r="B39" s="16" t="s">
        <v>52</v>
      </c>
      <c r="C39" s="20" t="s">
        <v>59</v>
      </c>
    </row>
    <row r="40" spans="2:3" ht="39" thickBot="1" x14ac:dyDescent="0.25">
      <c r="B40" s="16" t="s">
        <v>53</v>
      </c>
      <c r="C40" s="20" t="s">
        <v>59</v>
      </c>
    </row>
    <row r="41" spans="2:3" ht="66" customHeight="1" thickBot="1" x14ac:dyDescent="0.25">
      <c r="B41" s="16" t="s">
        <v>54</v>
      </c>
      <c r="C41" s="20" t="s">
        <v>59</v>
      </c>
    </row>
    <row r="43" spans="2:3" ht="15" thickBot="1" x14ac:dyDescent="0.25">
      <c r="B43" s="5" t="s">
        <v>7</v>
      </c>
      <c r="C43" s="1"/>
    </row>
    <row r="44" spans="2:3" ht="26.25" thickBot="1" x14ac:dyDescent="0.25">
      <c r="B44" s="4" t="s">
        <v>6</v>
      </c>
      <c r="C44" s="3" t="s">
        <v>36</v>
      </c>
    </row>
    <row r="45" spans="2:3" ht="15" thickBot="1" x14ac:dyDescent="0.25">
      <c r="B45" s="12" t="s">
        <v>5</v>
      </c>
      <c r="C45" s="19" t="s">
        <v>37</v>
      </c>
    </row>
    <row r="46" spans="2:3" ht="15" thickBot="1" x14ac:dyDescent="0.25">
      <c r="B46" s="21" t="s">
        <v>4</v>
      </c>
      <c r="C46" s="15" t="s">
        <v>58</v>
      </c>
    </row>
    <row r="47" spans="2:3" ht="94.5" customHeight="1" thickBot="1" x14ac:dyDescent="0.25">
      <c r="B47" s="100" t="s">
        <v>41</v>
      </c>
      <c r="C47" s="100"/>
    </row>
    <row r="48" spans="2:3" ht="15" thickBot="1" x14ac:dyDescent="0.25">
      <c r="B48" s="16" t="s">
        <v>49</v>
      </c>
      <c r="C48" s="20" t="s">
        <v>59</v>
      </c>
    </row>
    <row r="49" spans="2:3" ht="15" thickBot="1" x14ac:dyDescent="0.25">
      <c r="B49" s="16" t="s">
        <v>50</v>
      </c>
      <c r="C49" s="20" t="s">
        <v>59</v>
      </c>
    </row>
    <row r="50" spans="2:3" ht="51.75" thickBot="1" x14ac:dyDescent="0.25">
      <c r="B50" s="16" t="s">
        <v>51</v>
      </c>
      <c r="C50" s="20" t="s">
        <v>59</v>
      </c>
    </row>
    <row r="51" spans="2:3" ht="26.25" thickBot="1" x14ac:dyDescent="0.25">
      <c r="B51" s="16" t="s">
        <v>52</v>
      </c>
      <c r="C51" s="20" t="s">
        <v>59</v>
      </c>
    </row>
    <row r="52" spans="2:3" ht="39" thickBot="1" x14ac:dyDescent="0.25">
      <c r="B52" s="16" t="s">
        <v>53</v>
      </c>
      <c r="C52" s="20" t="s">
        <v>59</v>
      </c>
    </row>
    <row r="53" spans="2:3" ht="64.5" thickBot="1" x14ac:dyDescent="0.25">
      <c r="B53" s="16" t="s">
        <v>54</v>
      </c>
      <c r="C53" s="20" t="s">
        <v>59</v>
      </c>
    </row>
  </sheetData>
  <mergeCells count="8">
    <mergeCell ref="B3:J3"/>
    <mergeCell ref="B2:J2"/>
    <mergeCell ref="B47:C47"/>
    <mergeCell ref="F9:G9"/>
    <mergeCell ref="I9:J9"/>
    <mergeCell ref="B9:C9"/>
    <mergeCell ref="B22:C22"/>
    <mergeCell ref="B35:C35"/>
  </mergeCells>
  <printOptions horizontalCentered="1"/>
  <pageMargins left="0.70866141732283472" right="0.70866141732283472" top="0.74803149606299213" bottom="0.74803149606299213" header="0.31496062992125984" footer="0.31496062992125984"/>
  <pageSetup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49753-2803-4A5B-B3B2-FBEA180A0331}">
  <sheetPr>
    <pageSetUpPr fitToPage="1"/>
  </sheetPr>
  <dimension ref="B1:O95"/>
  <sheetViews>
    <sheetView topLeftCell="A91" zoomScale="90" zoomScaleNormal="90" workbookViewId="0">
      <selection activeCell="H87" sqref="H87"/>
    </sheetView>
  </sheetViews>
  <sheetFormatPr baseColWidth="10" defaultColWidth="11.42578125" defaultRowHeight="14.25" x14ac:dyDescent="0.2"/>
  <cols>
    <col min="1" max="1" width="11.42578125" style="22"/>
    <col min="2" max="2" width="30.7109375" style="22" customWidth="1"/>
    <col min="3" max="3" width="29.5703125" style="22" customWidth="1"/>
    <col min="4" max="4" width="37.28515625" style="22" customWidth="1"/>
    <col min="5" max="5" width="19.28515625" style="22" customWidth="1"/>
    <col min="6" max="6" width="21.85546875" style="22" customWidth="1"/>
    <col min="7" max="7" width="27.140625" style="22" customWidth="1"/>
    <col min="8" max="8" width="24.140625" style="22" customWidth="1"/>
    <col min="9" max="9" width="30.140625" style="22" customWidth="1"/>
    <col min="10" max="10" width="22.28515625" style="22" customWidth="1"/>
    <col min="11" max="11" width="11.42578125" style="22"/>
    <col min="12" max="12" width="29" style="22" customWidth="1"/>
    <col min="13" max="13" width="41.140625" style="22" customWidth="1"/>
    <col min="14" max="14" width="22" style="22" customWidth="1"/>
    <col min="15" max="16384" width="11.42578125" style="22"/>
  </cols>
  <sheetData>
    <row r="1" spans="2:15" x14ac:dyDescent="0.2">
      <c r="D1" s="26"/>
    </row>
    <row r="2" spans="2:15" ht="15.75" thickBot="1" x14ac:dyDescent="0.3">
      <c r="B2" s="114" t="str">
        <f>+'DOCUMENTOS FINANCIEROS'!B2</f>
        <v>INVITACIÓN ABIERTA No 010 DE 2024</v>
      </c>
      <c r="C2" s="114"/>
      <c r="D2" s="114"/>
    </row>
    <row r="3" spans="2:15" ht="83.25" customHeight="1" thickBot="1" x14ac:dyDescent="0.25">
      <c r="B3" s="116" t="str">
        <f>+'DOCUMENTOS FINANCIEROS'!B3</f>
        <v>Contratar los servicios de una empresa especialista en el transporte terrestre de carga pesada para movilizar desde las instalaciones de la Empresa de Licores de Cundinamarca, hasta las instalaciones previstas por la Gobernación de Nariño en la ciudad de pasto, los productos de la marca Aguardiente Nariño en todas sus presentaciones.</v>
      </c>
      <c r="C3" s="117"/>
      <c r="D3" s="118"/>
      <c r="E3" s="27"/>
      <c r="F3" s="27"/>
    </row>
    <row r="4" spans="2:15" x14ac:dyDescent="0.2">
      <c r="B4" s="28" t="s">
        <v>3</v>
      </c>
      <c r="C4" s="28"/>
      <c r="D4" s="28"/>
      <c r="E4" s="28"/>
      <c r="F4" s="28"/>
    </row>
    <row r="5" spans="2:15" ht="15.75" thickBot="1" x14ac:dyDescent="0.3">
      <c r="B5" s="29" t="s">
        <v>31</v>
      </c>
    </row>
    <row r="6" spans="2:15" ht="44.25" customHeight="1" thickBot="1" x14ac:dyDescent="0.25">
      <c r="B6" s="73" t="s">
        <v>30</v>
      </c>
      <c r="C6" s="115" t="s">
        <v>43</v>
      </c>
      <c r="D6" s="115"/>
      <c r="E6" s="30"/>
      <c r="F6" s="31"/>
    </row>
    <row r="7" spans="2:15" ht="16.5" thickBot="1" x14ac:dyDescent="0.25">
      <c r="B7" s="74" t="s">
        <v>18</v>
      </c>
      <c r="C7" s="75" t="s">
        <v>28</v>
      </c>
      <c r="D7" s="75" t="s">
        <v>25</v>
      </c>
      <c r="F7" s="32"/>
    </row>
    <row r="8" spans="2:15" ht="32.25" thickBot="1" x14ac:dyDescent="0.25">
      <c r="B8" s="76" t="s">
        <v>16</v>
      </c>
      <c r="C8" s="75" t="s">
        <v>27</v>
      </c>
      <c r="D8" s="75" t="s">
        <v>45</v>
      </c>
      <c r="F8" s="32"/>
    </row>
    <row r="9" spans="2:15" ht="16.5" thickBot="1" x14ac:dyDescent="0.3">
      <c r="B9" s="77" t="s">
        <v>14</v>
      </c>
      <c r="C9" s="75" t="s">
        <v>26</v>
      </c>
      <c r="D9" s="75" t="s">
        <v>46</v>
      </c>
      <c r="F9" s="32"/>
    </row>
    <row r="10" spans="2:15" ht="32.25" thickBot="1" x14ac:dyDescent="0.25">
      <c r="B10" s="78" t="s">
        <v>24</v>
      </c>
      <c r="C10" s="79" t="s">
        <v>23</v>
      </c>
      <c r="D10" s="79" t="s">
        <v>47</v>
      </c>
      <c r="F10" s="32"/>
      <c r="I10" s="33"/>
    </row>
    <row r="11" spans="2:15" ht="32.25" thickBot="1" x14ac:dyDescent="0.25">
      <c r="B11" s="78" t="s">
        <v>22</v>
      </c>
      <c r="C11" s="79" t="s">
        <v>21</v>
      </c>
      <c r="D11" s="79" t="s">
        <v>48</v>
      </c>
      <c r="F11" s="34"/>
    </row>
    <row r="12" spans="2:15" x14ac:dyDescent="0.2">
      <c r="C12" s="35"/>
    </row>
    <row r="13" spans="2:15" x14ac:dyDescent="0.2">
      <c r="E13" s="36">
        <v>0.5</v>
      </c>
      <c r="J13" s="36">
        <v>0.5</v>
      </c>
    </row>
    <row r="14" spans="2:15" ht="51" customHeight="1" x14ac:dyDescent="0.2">
      <c r="B14" s="103" t="str">
        <f>+'DOCUMENTOS FINANCIEROS'!G6</f>
        <v>CAMARCA SAS</v>
      </c>
      <c r="C14" s="104"/>
      <c r="D14" s="104"/>
      <c r="E14" s="105"/>
      <c r="G14" s="103" t="str">
        <f>+'DOCUMENTOS FINANCIEROS'!J6</f>
        <v>TRANSPORTES CHICO SAS</v>
      </c>
      <c r="H14" s="104"/>
      <c r="I14" s="104"/>
      <c r="J14" s="105"/>
      <c r="L14" s="103" t="str">
        <f>+'DOCUMENTOS FINANCIEROS'!C6</f>
        <v>1. UNIÓN TEMPORAL LICORES 2024</v>
      </c>
      <c r="M14" s="104"/>
      <c r="N14" s="105"/>
      <c r="O14" s="37" t="s">
        <v>0</v>
      </c>
    </row>
    <row r="15" spans="2:15" ht="15" customHeight="1" x14ac:dyDescent="0.2">
      <c r="B15" s="38" t="s">
        <v>20</v>
      </c>
      <c r="C15" s="39"/>
      <c r="D15" s="39"/>
      <c r="E15" s="40"/>
      <c r="G15" s="38" t="s">
        <v>20</v>
      </c>
      <c r="H15" s="39"/>
      <c r="I15" s="39"/>
      <c r="J15" s="40"/>
      <c r="L15" s="38" t="s">
        <v>20</v>
      </c>
      <c r="M15" s="39"/>
      <c r="N15" s="40"/>
      <c r="O15" s="41"/>
    </row>
    <row r="16" spans="2:15" ht="15" thickBot="1" x14ac:dyDescent="0.25">
      <c r="B16" s="42"/>
      <c r="C16" s="43" t="s">
        <v>19</v>
      </c>
      <c r="D16" s="44">
        <v>43001594715</v>
      </c>
      <c r="E16" s="45">
        <f>D16/D17</f>
        <v>8.3659019351751844</v>
      </c>
      <c r="G16" s="42"/>
      <c r="H16" s="43" t="s">
        <v>19</v>
      </c>
      <c r="I16" s="44">
        <v>21011523437</v>
      </c>
      <c r="J16" s="45">
        <f>I16/I17</f>
        <v>4.4306873989493525</v>
      </c>
      <c r="L16" s="42"/>
      <c r="M16" s="43" t="s">
        <v>19</v>
      </c>
      <c r="N16" s="46">
        <f>(E16*50%)+(J16*50%)</f>
        <v>6.3982946670622685</v>
      </c>
      <c r="O16" s="47" t="s">
        <v>0</v>
      </c>
    </row>
    <row r="17" spans="2:15" x14ac:dyDescent="0.2">
      <c r="B17" s="42" t="s">
        <v>18</v>
      </c>
      <c r="C17" s="35" t="s">
        <v>17</v>
      </c>
      <c r="D17" s="48">
        <v>5140102651</v>
      </c>
      <c r="E17" s="49"/>
      <c r="G17" s="42" t="s">
        <v>18</v>
      </c>
      <c r="H17" s="35" t="s">
        <v>17</v>
      </c>
      <c r="I17" s="48">
        <v>4742271694</v>
      </c>
      <c r="J17" s="49"/>
      <c r="L17" s="42" t="s">
        <v>18</v>
      </c>
      <c r="M17" s="35" t="s">
        <v>17</v>
      </c>
      <c r="N17" s="50"/>
      <c r="O17" s="47"/>
    </row>
    <row r="18" spans="2:15" x14ac:dyDescent="0.2">
      <c r="B18" s="42"/>
      <c r="C18" s="35"/>
      <c r="D18" s="48"/>
      <c r="E18" s="49"/>
      <c r="G18" s="42"/>
      <c r="H18" s="35"/>
      <c r="I18" s="48"/>
      <c r="J18" s="49"/>
      <c r="L18" s="42"/>
      <c r="M18" s="35"/>
      <c r="N18" s="50"/>
      <c r="O18" s="47"/>
    </row>
    <row r="19" spans="2:15" ht="15" thickBot="1" x14ac:dyDescent="0.25">
      <c r="B19" s="42" t="s">
        <v>16</v>
      </c>
      <c r="C19" s="43" t="s">
        <v>15</v>
      </c>
      <c r="D19" s="51">
        <v>40590769998</v>
      </c>
      <c r="E19" s="52">
        <f>D19/D20</f>
        <v>0.56156003148560962</v>
      </c>
      <c r="G19" s="42" t="s">
        <v>16</v>
      </c>
      <c r="H19" s="43" t="s">
        <v>15</v>
      </c>
      <c r="I19" s="51">
        <v>18642706123</v>
      </c>
      <c r="J19" s="52">
        <f>I19/I20</f>
        <v>0.45348206373483657</v>
      </c>
      <c r="L19" s="42" t="s">
        <v>16</v>
      </c>
      <c r="M19" s="43" t="s">
        <v>15</v>
      </c>
      <c r="N19" s="53">
        <f>(E19*50%)+(J19*50%)</f>
        <v>0.5075210476102231</v>
      </c>
      <c r="O19" s="47" t="s">
        <v>0</v>
      </c>
    </row>
    <row r="20" spans="2:15" x14ac:dyDescent="0.2">
      <c r="B20" s="42"/>
      <c r="C20" s="35" t="s">
        <v>8</v>
      </c>
      <c r="D20" s="48">
        <v>72282156354</v>
      </c>
      <c r="E20" s="54"/>
      <c r="G20" s="42"/>
      <c r="H20" s="35" t="s">
        <v>8</v>
      </c>
      <c r="I20" s="48">
        <v>41110128964</v>
      </c>
      <c r="J20" s="54"/>
      <c r="L20" s="42"/>
      <c r="M20" s="35" t="s">
        <v>8</v>
      </c>
      <c r="N20" s="55"/>
      <c r="O20" s="56"/>
    </row>
    <row r="21" spans="2:15" x14ac:dyDescent="0.2">
      <c r="B21" s="106"/>
      <c r="C21" s="107"/>
      <c r="D21" s="107"/>
      <c r="E21" s="108"/>
      <c r="G21" s="106"/>
      <c r="H21" s="107"/>
      <c r="I21" s="107"/>
      <c r="J21" s="108"/>
      <c r="L21" s="8"/>
      <c r="M21" s="9"/>
      <c r="N21" s="10"/>
      <c r="O21" s="56"/>
    </row>
    <row r="22" spans="2:15" ht="15" thickBot="1" x14ac:dyDescent="0.25">
      <c r="B22" s="42" t="s">
        <v>14</v>
      </c>
      <c r="C22" s="57" t="s">
        <v>9</v>
      </c>
      <c r="D22" s="44">
        <v>5647453300</v>
      </c>
      <c r="E22" s="58">
        <f>D22/D23</f>
        <v>5.0698589974327346</v>
      </c>
      <c r="G22" s="42" t="s">
        <v>14</v>
      </c>
      <c r="H22" s="57" t="s">
        <v>9</v>
      </c>
      <c r="I22" s="44">
        <v>3335105855</v>
      </c>
      <c r="J22" s="58">
        <f>I22/I23</f>
        <v>4.2473395140405179</v>
      </c>
      <c r="L22" s="42" t="s">
        <v>14</v>
      </c>
      <c r="M22" s="57" t="s">
        <v>9</v>
      </c>
      <c r="N22" s="59">
        <f>(E22*50%)+(J22*50%)</f>
        <v>4.6585992557366263</v>
      </c>
      <c r="O22" s="60" t="s">
        <v>0</v>
      </c>
    </row>
    <row r="23" spans="2:15" x14ac:dyDescent="0.2">
      <c r="B23" s="42"/>
      <c r="C23" s="35" t="s">
        <v>13</v>
      </c>
      <c r="D23" s="48">
        <v>1113927094</v>
      </c>
      <c r="E23" s="54"/>
      <c r="G23" s="42"/>
      <c r="H23" s="35" t="s">
        <v>13</v>
      </c>
      <c r="I23" s="48">
        <v>785222336</v>
      </c>
      <c r="J23" s="54"/>
      <c r="L23" s="42"/>
      <c r="M23" s="35" t="s">
        <v>13</v>
      </c>
      <c r="N23" s="55"/>
      <c r="O23" s="47"/>
    </row>
    <row r="24" spans="2:15" x14ac:dyDescent="0.2">
      <c r="B24" s="42"/>
      <c r="C24" s="35"/>
      <c r="D24" s="48"/>
      <c r="E24" s="54"/>
      <c r="G24" s="42"/>
      <c r="H24" s="35"/>
      <c r="I24" s="48"/>
      <c r="J24" s="54"/>
      <c r="L24" s="42"/>
      <c r="M24" s="35"/>
      <c r="N24" s="55"/>
      <c r="O24" s="47"/>
    </row>
    <row r="25" spans="2:15" ht="15" thickBot="1" x14ac:dyDescent="0.25">
      <c r="B25" s="42" t="s">
        <v>12</v>
      </c>
      <c r="C25" s="57" t="s">
        <v>9</v>
      </c>
      <c r="D25" s="61">
        <f>+D22</f>
        <v>5647453300</v>
      </c>
      <c r="E25" s="49">
        <f>D25/D26</f>
        <v>0.17820152253865634</v>
      </c>
      <c r="G25" s="42" t="s">
        <v>12</v>
      </c>
      <c r="H25" s="57" t="s">
        <v>9</v>
      </c>
      <c r="I25" s="61">
        <f>+I22</f>
        <v>3335105855</v>
      </c>
      <c r="J25" s="49">
        <f>I25/I26</f>
        <v>0.14844185194725068</v>
      </c>
      <c r="L25" s="42" t="s">
        <v>12</v>
      </c>
      <c r="M25" s="57" t="s">
        <v>9</v>
      </c>
      <c r="N25" s="62">
        <f>(E25*50%)+(J25*50%)</f>
        <v>0.16332168724295351</v>
      </c>
      <c r="O25" s="47" t="s">
        <v>0</v>
      </c>
    </row>
    <row r="26" spans="2:15" x14ac:dyDescent="0.2">
      <c r="B26" s="42"/>
      <c r="C26" s="35" t="s">
        <v>11</v>
      </c>
      <c r="D26" s="48">
        <v>31691386356</v>
      </c>
      <c r="E26" s="54"/>
      <c r="G26" s="42"/>
      <c r="H26" s="35" t="s">
        <v>11</v>
      </c>
      <c r="I26" s="48">
        <v>22467422841</v>
      </c>
      <c r="J26" s="54"/>
      <c r="L26" s="42"/>
      <c r="M26" s="35" t="s">
        <v>11</v>
      </c>
      <c r="N26" s="63"/>
      <c r="O26" s="47"/>
    </row>
    <row r="27" spans="2:15" x14ac:dyDescent="0.2">
      <c r="B27" s="42"/>
      <c r="C27" s="35"/>
      <c r="D27" s="48"/>
      <c r="E27" s="54"/>
      <c r="G27" s="42"/>
      <c r="H27" s="35"/>
      <c r="I27" s="48"/>
      <c r="J27" s="54"/>
      <c r="L27" s="42"/>
      <c r="M27" s="35"/>
      <c r="N27" s="55"/>
      <c r="O27" s="47"/>
    </row>
    <row r="28" spans="2:15" ht="15" thickBot="1" x14ac:dyDescent="0.25">
      <c r="B28" s="42" t="s">
        <v>10</v>
      </c>
      <c r="C28" s="57" t="s">
        <v>9</v>
      </c>
      <c r="D28" s="61">
        <f>+D22</f>
        <v>5647453300</v>
      </c>
      <c r="E28" s="49">
        <f>D28/D29</f>
        <v>7.8130669931064906E-2</v>
      </c>
      <c r="G28" s="42" t="s">
        <v>10</v>
      </c>
      <c r="H28" s="57" t="s">
        <v>9</v>
      </c>
      <c r="I28" s="61">
        <f>+I22</f>
        <v>3335105855</v>
      </c>
      <c r="J28" s="49">
        <f>I28/I29</f>
        <v>8.1126134581590362E-2</v>
      </c>
      <c r="L28" s="42" t="s">
        <v>10</v>
      </c>
      <c r="M28" s="57" t="s">
        <v>9</v>
      </c>
      <c r="N28" s="63">
        <f>(E28*50%)+(J28*50%)</f>
        <v>7.9628402256327641E-2</v>
      </c>
      <c r="O28" s="47" t="s">
        <v>2</v>
      </c>
    </row>
    <row r="29" spans="2:15" ht="17.25" customHeight="1" x14ac:dyDescent="0.2">
      <c r="B29" s="42"/>
      <c r="C29" s="35" t="s">
        <v>8</v>
      </c>
      <c r="D29" s="48">
        <f>+D20</f>
        <v>72282156354</v>
      </c>
      <c r="E29" s="54"/>
      <c r="G29" s="42"/>
      <c r="H29" s="35" t="s">
        <v>8</v>
      </c>
      <c r="I29" s="48">
        <f>+I20</f>
        <v>41110128964</v>
      </c>
      <c r="J29" s="54"/>
      <c r="L29" s="42"/>
      <c r="M29" s="35" t="s">
        <v>8</v>
      </c>
      <c r="N29" s="54"/>
      <c r="O29" s="47"/>
    </row>
    <row r="30" spans="2:15" x14ac:dyDescent="0.2">
      <c r="B30" s="42"/>
      <c r="C30" s="35"/>
      <c r="D30" s="48"/>
      <c r="E30" s="54"/>
      <c r="G30" s="42"/>
      <c r="H30" s="35"/>
      <c r="I30" s="48"/>
      <c r="J30" s="54"/>
      <c r="L30" s="42"/>
      <c r="M30" s="35"/>
      <c r="N30" s="54"/>
      <c r="O30" s="47"/>
    </row>
    <row r="31" spans="2:15" x14ac:dyDescent="0.2">
      <c r="B31" s="64"/>
      <c r="C31" s="65"/>
      <c r="D31" s="65"/>
      <c r="E31" s="66"/>
      <c r="G31" s="64"/>
      <c r="H31" s="65"/>
      <c r="I31" s="65"/>
      <c r="J31" s="66"/>
      <c r="L31" s="64"/>
      <c r="M31" s="65"/>
      <c r="N31" s="66"/>
      <c r="O31" s="67"/>
    </row>
    <row r="35" spans="2:6" x14ac:dyDescent="0.2">
      <c r="B35" s="103" t="str">
        <f>+'DOCUMENTOS FINANCIEROS'!C19</f>
        <v>2. LOGISTICA TOTAL S.A.S</v>
      </c>
      <c r="C35" s="104"/>
      <c r="D35" s="104"/>
      <c r="E35" s="105"/>
      <c r="F35" s="68" t="s">
        <v>0</v>
      </c>
    </row>
    <row r="36" spans="2:6" x14ac:dyDescent="0.2">
      <c r="B36" s="38" t="s">
        <v>20</v>
      </c>
      <c r="C36" s="39"/>
      <c r="D36" s="39"/>
      <c r="E36" s="40"/>
      <c r="F36" s="41"/>
    </row>
    <row r="37" spans="2:6" ht="15" thickBot="1" x14ac:dyDescent="0.25">
      <c r="B37" s="42"/>
      <c r="C37" s="43" t="s">
        <v>19</v>
      </c>
      <c r="D37" s="44">
        <v>7756941626</v>
      </c>
      <c r="E37" s="45">
        <f>D37/D38</f>
        <v>1.0068953942151986</v>
      </c>
      <c r="F37" s="47" t="s">
        <v>0</v>
      </c>
    </row>
    <row r="38" spans="2:6" x14ac:dyDescent="0.2">
      <c r="B38" s="42" t="s">
        <v>18</v>
      </c>
      <c r="C38" s="35" t="s">
        <v>17</v>
      </c>
      <c r="D38" s="48">
        <v>7703820745</v>
      </c>
      <c r="E38" s="49"/>
      <c r="F38" s="47"/>
    </row>
    <row r="39" spans="2:6" x14ac:dyDescent="0.2">
      <c r="B39" s="42"/>
      <c r="C39" s="35"/>
      <c r="D39" s="48"/>
      <c r="E39" s="49"/>
      <c r="F39" s="47"/>
    </row>
    <row r="40" spans="2:6" ht="15" thickBot="1" x14ac:dyDescent="0.25">
      <c r="B40" s="42" t="s">
        <v>16</v>
      </c>
      <c r="C40" s="43" t="s">
        <v>15</v>
      </c>
      <c r="D40" s="51">
        <v>10663198792</v>
      </c>
      <c r="E40" s="52">
        <f>D40/D41</f>
        <v>0.78265195407363586</v>
      </c>
      <c r="F40" s="47" t="s">
        <v>0</v>
      </c>
    </row>
    <row r="41" spans="2:6" x14ac:dyDescent="0.2">
      <c r="B41" s="42"/>
      <c r="C41" s="35" t="s">
        <v>8</v>
      </c>
      <c r="D41" s="48">
        <v>13624445370</v>
      </c>
      <c r="E41" s="49"/>
      <c r="F41" s="56"/>
    </row>
    <row r="42" spans="2:6" x14ac:dyDescent="0.2">
      <c r="B42" s="106"/>
      <c r="C42" s="107"/>
      <c r="D42" s="107"/>
      <c r="E42" s="108"/>
      <c r="F42" s="56"/>
    </row>
    <row r="43" spans="2:6" ht="15" thickBot="1" x14ac:dyDescent="0.25">
      <c r="B43" s="42" t="s">
        <v>14</v>
      </c>
      <c r="C43" s="57" t="s">
        <v>9</v>
      </c>
      <c r="D43" s="69">
        <v>1179196277</v>
      </c>
      <c r="E43" s="70">
        <f>D43/D44</f>
        <v>3.6713710896310734</v>
      </c>
      <c r="F43" s="47" t="s">
        <v>0</v>
      </c>
    </row>
    <row r="44" spans="2:6" x14ac:dyDescent="0.2">
      <c r="B44" s="42"/>
      <c r="C44" s="35" t="s">
        <v>13</v>
      </c>
      <c r="D44" s="71">
        <v>321186894</v>
      </c>
      <c r="E44" s="54"/>
      <c r="F44" s="47"/>
    </row>
    <row r="45" spans="2:6" x14ac:dyDescent="0.2">
      <c r="B45" s="42"/>
      <c r="C45" s="35"/>
      <c r="D45" s="71"/>
      <c r="E45" s="54"/>
      <c r="F45" s="47"/>
    </row>
    <row r="46" spans="2:6" ht="15" thickBot="1" x14ac:dyDescent="0.25">
      <c r="B46" s="42" t="s">
        <v>12</v>
      </c>
      <c r="C46" s="57" t="s">
        <v>9</v>
      </c>
      <c r="D46" s="61">
        <f>+D43</f>
        <v>1179196277</v>
      </c>
      <c r="E46" s="49">
        <f>D46/D47</f>
        <v>0.39820941820941463</v>
      </c>
      <c r="F46" s="47" t="s">
        <v>0</v>
      </c>
    </row>
    <row r="47" spans="2:6" x14ac:dyDescent="0.2">
      <c r="B47" s="42"/>
      <c r="C47" s="35" t="s">
        <v>11</v>
      </c>
      <c r="D47" s="48">
        <v>2961246578</v>
      </c>
      <c r="E47" s="54"/>
      <c r="F47" s="47"/>
    </row>
    <row r="48" spans="2:6" x14ac:dyDescent="0.2">
      <c r="B48" s="42"/>
      <c r="C48" s="35"/>
      <c r="D48" s="48"/>
      <c r="E48" s="54"/>
      <c r="F48" s="47"/>
    </row>
    <row r="49" spans="2:6" ht="15" thickBot="1" x14ac:dyDescent="0.25">
      <c r="B49" s="42" t="s">
        <v>10</v>
      </c>
      <c r="C49" s="57" t="s">
        <v>9</v>
      </c>
      <c r="D49" s="61">
        <f>+D46</f>
        <v>1179196277</v>
      </c>
      <c r="E49" s="49">
        <f>D49/D50</f>
        <v>8.6550038917290614E-2</v>
      </c>
      <c r="F49" s="47" t="s">
        <v>0</v>
      </c>
    </row>
    <row r="50" spans="2:6" x14ac:dyDescent="0.2">
      <c r="B50" s="42"/>
      <c r="C50" s="35" t="s">
        <v>8</v>
      </c>
      <c r="D50" s="48">
        <f>+D41</f>
        <v>13624445370</v>
      </c>
      <c r="E50" s="52"/>
      <c r="F50" s="47"/>
    </row>
    <row r="51" spans="2:6" x14ac:dyDescent="0.2">
      <c r="B51" s="42"/>
      <c r="C51" s="35"/>
      <c r="D51" s="71"/>
      <c r="E51" s="54"/>
      <c r="F51" s="47"/>
    </row>
    <row r="52" spans="2:6" x14ac:dyDescent="0.2">
      <c r="B52" s="64"/>
      <c r="C52" s="65"/>
      <c r="D52" s="65"/>
      <c r="E52" s="66"/>
      <c r="F52" s="67"/>
    </row>
    <row r="56" spans="2:6" x14ac:dyDescent="0.2">
      <c r="B56" s="103" t="str">
        <f>+'DOCUMENTOS FINANCIEROS'!C32</f>
        <v>3. RAPIDO GIGANTE S.A.S</v>
      </c>
      <c r="C56" s="104"/>
      <c r="D56" s="104"/>
      <c r="E56" s="105"/>
      <c r="F56" s="95" t="s">
        <v>44</v>
      </c>
    </row>
    <row r="57" spans="2:6" x14ac:dyDescent="0.2">
      <c r="B57" s="38" t="s">
        <v>20</v>
      </c>
      <c r="C57" s="39"/>
      <c r="D57" s="39"/>
      <c r="E57" s="40"/>
      <c r="F57" s="41"/>
    </row>
    <row r="58" spans="2:6" ht="15" thickBot="1" x14ac:dyDescent="0.25">
      <c r="B58" s="42"/>
      <c r="C58" s="43" t="s">
        <v>19</v>
      </c>
      <c r="D58" s="44"/>
      <c r="E58" s="45"/>
      <c r="F58" s="72"/>
    </row>
    <row r="59" spans="2:6" ht="20.25" customHeight="1" x14ac:dyDescent="0.2">
      <c r="B59" s="42" t="s">
        <v>18</v>
      </c>
      <c r="C59" s="35" t="s">
        <v>17</v>
      </c>
      <c r="D59" s="48"/>
      <c r="E59" s="49"/>
      <c r="F59" s="109" t="s">
        <v>60</v>
      </c>
    </row>
    <row r="60" spans="2:6" x14ac:dyDescent="0.2">
      <c r="B60" s="42"/>
      <c r="C60" s="35"/>
      <c r="D60" s="48"/>
      <c r="E60" s="49"/>
      <c r="F60" s="109"/>
    </row>
    <row r="61" spans="2:6" ht="15" thickBot="1" x14ac:dyDescent="0.25">
      <c r="B61" s="42" t="s">
        <v>16</v>
      </c>
      <c r="C61" s="43" t="s">
        <v>15</v>
      </c>
      <c r="D61" s="51"/>
      <c r="E61" s="52"/>
      <c r="F61" s="109"/>
    </row>
    <row r="62" spans="2:6" x14ac:dyDescent="0.2">
      <c r="B62" s="42"/>
      <c r="C62" s="35" t="s">
        <v>8</v>
      </c>
      <c r="D62" s="48"/>
      <c r="E62" s="54"/>
      <c r="F62" s="109"/>
    </row>
    <row r="63" spans="2:6" x14ac:dyDescent="0.2">
      <c r="B63" s="106"/>
      <c r="C63" s="107"/>
      <c r="D63" s="107"/>
      <c r="E63" s="108"/>
      <c r="F63" s="109"/>
    </row>
    <row r="64" spans="2:6" ht="15" thickBot="1" x14ac:dyDescent="0.25">
      <c r="B64" s="42" t="s">
        <v>14</v>
      </c>
      <c r="C64" s="57" t="s">
        <v>9</v>
      </c>
      <c r="D64" s="44"/>
      <c r="E64" s="58"/>
      <c r="F64" s="109"/>
    </row>
    <row r="65" spans="2:6" x14ac:dyDescent="0.2">
      <c r="B65" s="42"/>
      <c r="C65" s="35" t="s">
        <v>13</v>
      </c>
      <c r="D65" s="48"/>
      <c r="E65" s="54"/>
      <c r="F65" s="109"/>
    </row>
    <row r="66" spans="2:6" x14ac:dyDescent="0.2">
      <c r="B66" s="42"/>
      <c r="C66" s="35"/>
      <c r="D66" s="48"/>
      <c r="E66" s="54"/>
      <c r="F66" s="109"/>
    </row>
    <row r="67" spans="2:6" ht="15" thickBot="1" x14ac:dyDescent="0.25">
      <c r="B67" s="42" t="s">
        <v>12</v>
      </c>
      <c r="C67" s="57" t="s">
        <v>9</v>
      </c>
      <c r="D67" s="61"/>
      <c r="E67" s="49"/>
      <c r="F67" s="109"/>
    </row>
    <row r="68" spans="2:6" x14ac:dyDescent="0.2">
      <c r="B68" s="42"/>
      <c r="C68" s="35" t="s">
        <v>11</v>
      </c>
      <c r="D68" s="48"/>
      <c r="E68" s="54"/>
      <c r="F68" s="109"/>
    </row>
    <row r="69" spans="2:6" x14ac:dyDescent="0.2">
      <c r="B69" s="42"/>
      <c r="C69" s="35"/>
      <c r="D69" s="48"/>
      <c r="E69" s="54"/>
      <c r="F69" s="109"/>
    </row>
    <row r="70" spans="2:6" ht="15" thickBot="1" x14ac:dyDescent="0.25">
      <c r="B70" s="42" t="s">
        <v>10</v>
      </c>
      <c r="C70" s="57" t="s">
        <v>9</v>
      </c>
      <c r="D70" s="61"/>
      <c r="E70" s="49"/>
      <c r="F70" s="109"/>
    </row>
    <row r="71" spans="2:6" x14ac:dyDescent="0.2">
      <c r="B71" s="42"/>
      <c r="C71" s="35" t="s">
        <v>8</v>
      </c>
      <c r="D71" s="48">
        <f>+D62</f>
        <v>0</v>
      </c>
      <c r="E71" s="54"/>
      <c r="F71" s="109"/>
    </row>
    <row r="72" spans="2:6" x14ac:dyDescent="0.2">
      <c r="B72" s="42"/>
      <c r="C72" s="35"/>
      <c r="D72" s="48"/>
      <c r="E72" s="54"/>
      <c r="F72" s="109"/>
    </row>
    <row r="73" spans="2:6" x14ac:dyDescent="0.2">
      <c r="B73" s="64"/>
      <c r="C73" s="65"/>
      <c r="D73" s="65"/>
      <c r="E73" s="66"/>
      <c r="F73" s="110"/>
    </row>
    <row r="78" spans="2:6" x14ac:dyDescent="0.2">
      <c r="B78" s="103" t="str">
        <f>+'DOCUMENTOS FINANCIEROS'!C44</f>
        <v xml:space="preserve">4.  COLOMBIANA DE TRANSPORTES Y ENVIOS S.A.S </v>
      </c>
      <c r="C78" s="104"/>
      <c r="D78" s="104"/>
      <c r="E78" s="105"/>
      <c r="F78" s="95" t="s">
        <v>58</v>
      </c>
    </row>
    <row r="79" spans="2:6" x14ac:dyDescent="0.2">
      <c r="B79" s="38" t="s">
        <v>20</v>
      </c>
      <c r="C79" s="39"/>
      <c r="D79" s="39"/>
      <c r="E79" s="40"/>
      <c r="F79" s="111" t="s">
        <v>60</v>
      </c>
    </row>
    <row r="80" spans="2:6" ht="15" thickBot="1" x14ac:dyDescent="0.25">
      <c r="B80" s="42"/>
      <c r="C80" s="43" t="s">
        <v>19</v>
      </c>
      <c r="D80" s="44"/>
      <c r="E80" s="45"/>
      <c r="F80" s="112"/>
    </row>
    <row r="81" spans="2:6" x14ac:dyDescent="0.2">
      <c r="B81" s="42" t="s">
        <v>18</v>
      </c>
      <c r="C81" s="35" t="s">
        <v>17</v>
      </c>
      <c r="D81" s="48"/>
      <c r="E81" s="49"/>
      <c r="F81" s="112"/>
    </row>
    <row r="82" spans="2:6" x14ac:dyDescent="0.2">
      <c r="B82" s="42"/>
      <c r="C82" s="35"/>
      <c r="D82" s="48"/>
      <c r="E82" s="49"/>
      <c r="F82" s="112"/>
    </row>
    <row r="83" spans="2:6" ht="15" thickBot="1" x14ac:dyDescent="0.25">
      <c r="B83" s="42" t="s">
        <v>16</v>
      </c>
      <c r="C83" s="43" t="s">
        <v>15</v>
      </c>
      <c r="D83" s="51"/>
      <c r="E83" s="52"/>
      <c r="F83" s="112"/>
    </row>
    <row r="84" spans="2:6" x14ac:dyDescent="0.2">
      <c r="B84" s="42"/>
      <c r="C84" s="35" t="s">
        <v>8</v>
      </c>
      <c r="D84" s="48"/>
      <c r="E84" s="54"/>
      <c r="F84" s="112"/>
    </row>
    <row r="85" spans="2:6" x14ac:dyDescent="0.2">
      <c r="B85" s="106"/>
      <c r="C85" s="107"/>
      <c r="D85" s="107"/>
      <c r="E85" s="108"/>
      <c r="F85" s="112"/>
    </row>
    <row r="86" spans="2:6" ht="15" thickBot="1" x14ac:dyDescent="0.25">
      <c r="B86" s="42" t="s">
        <v>14</v>
      </c>
      <c r="C86" s="57" t="s">
        <v>9</v>
      </c>
      <c r="D86" s="44"/>
      <c r="E86" s="58"/>
      <c r="F86" s="112"/>
    </row>
    <row r="87" spans="2:6" x14ac:dyDescent="0.2">
      <c r="B87" s="42"/>
      <c r="C87" s="35" t="s">
        <v>13</v>
      </c>
      <c r="D87" s="48"/>
      <c r="E87" s="54"/>
      <c r="F87" s="112"/>
    </row>
    <row r="88" spans="2:6" x14ac:dyDescent="0.2">
      <c r="B88" s="42"/>
      <c r="C88" s="35"/>
      <c r="D88" s="48"/>
      <c r="E88" s="54"/>
      <c r="F88" s="112"/>
    </row>
    <row r="89" spans="2:6" ht="15" thickBot="1" x14ac:dyDescent="0.25">
      <c r="B89" s="42" t="s">
        <v>12</v>
      </c>
      <c r="C89" s="57" t="s">
        <v>9</v>
      </c>
      <c r="D89" s="61"/>
      <c r="E89" s="49"/>
      <c r="F89" s="112"/>
    </row>
    <row r="90" spans="2:6" x14ac:dyDescent="0.2">
      <c r="B90" s="42"/>
      <c r="C90" s="35" t="s">
        <v>11</v>
      </c>
      <c r="D90" s="48"/>
      <c r="E90" s="54"/>
      <c r="F90" s="112"/>
    </row>
    <row r="91" spans="2:6" x14ac:dyDescent="0.2">
      <c r="B91" s="42"/>
      <c r="C91" s="35"/>
      <c r="D91" s="48"/>
      <c r="E91" s="54"/>
      <c r="F91" s="112"/>
    </row>
    <row r="92" spans="2:6" ht="15" thickBot="1" x14ac:dyDescent="0.25">
      <c r="B92" s="42" t="s">
        <v>10</v>
      </c>
      <c r="C92" s="57" t="s">
        <v>9</v>
      </c>
      <c r="D92" s="61"/>
      <c r="E92" s="49"/>
      <c r="F92" s="112"/>
    </row>
    <row r="93" spans="2:6" x14ac:dyDescent="0.2">
      <c r="B93" s="42"/>
      <c r="C93" s="35" t="s">
        <v>8</v>
      </c>
      <c r="D93" s="48"/>
      <c r="E93" s="54"/>
      <c r="F93" s="112"/>
    </row>
    <row r="94" spans="2:6" x14ac:dyDescent="0.2">
      <c r="B94" s="42"/>
      <c r="C94" s="35"/>
      <c r="D94" s="48"/>
      <c r="E94" s="54"/>
      <c r="F94" s="112"/>
    </row>
    <row r="95" spans="2:6" x14ac:dyDescent="0.2">
      <c r="B95" s="64"/>
      <c r="C95" s="65"/>
      <c r="D95" s="65"/>
      <c r="E95" s="66"/>
      <c r="F95" s="113"/>
    </row>
  </sheetData>
  <mergeCells count="16">
    <mergeCell ref="B2:D2"/>
    <mergeCell ref="C6:D6"/>
    <mergeCell ref="B3:D3"/>
    <mergeCell ref="B56:E56"/>
    <mergeCell ref="B63:E63"/>
    <mergeCell ref="B78:E78"/>
    <mergeCell ref="B85:E85"/>
    <mergeCell ref="B14:E14"/>
    <mergeCell ref="B21:E21"/>
    <mergeCell ref="B35:E35"/>
    <mergeCell ref="B42:E42"/>
    <mergeCell ref="G14:J14"/>
    <mergeCell ref="G21:J21"/>
    <mergeCell ref="L14:N14"/>
    <mergeCell ref="F59:F73"/>
    <mergeCell ref="F79:F95"/>
  </mergeCells>
  <printOptions horizontalCentered="1"/>
  <pageMargins left="0.70866141732283472" right="0.70866141732283472" top="0.74803149606299213" bottom="0.74803149606299213" header="0.31496062992125984" footer="0.31496062992125984"/>
  <pageSetup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A3339-DC6B-4E8A-8DF2-22F643FF1428}">
  <dimension ref="B1:G12"/>
  <sheetViews>
    <sheetView tabSelected="1" workbookViewId="0">
      <selection activeCell="G16" sqref="G16"/>
    </sheetView>
  </sheetViews>
  <sheetFormatPr baseColWidth="10" defaultColWidth="11.42578125" defaultRowHeight="14.25" x14ac:dyDescent="0.2"/>
  <cols>
    <col min="1" max="1" width="11.42578125" style="22"/>
    <col min="2" max="2" width="26.42578125" style="22" customWidth="1"/>
    <col min="3" max="3" width="24" style="22" customWidth="1"/>
    <col min="4" max="4" width="20" style="22" customWidth="1"/>
    <col min="5" max="5" width="18.85546875" style="22" customWidth="1"/>
    <col min="6" max="6" width="13.5703125" style="22" customWidth="1"/>
    <col min="7" max="7" width="17.5703125" style="22" customWidth="1"/>
    <col min="8" max="16384" width="11.42578125" style="22"/>
  </cols>
  <sheetData>
    <row r="1" spans="2:7" ht="16.5" thickBot="1" x14ac:dyDescent="0.3">
      <c r="B1" s="7"/>
    </row>
    <row r="2" spans="2:7" ht="24" customHeight="1" thickBot="1" x14ac:dyDescent="0.25">
      <c r="B2" s="122" t="str">
        <f>+'EVALUACION INDICES FINANCIEROS'!B2</f>
        <v>INVITACIÓN ABIERTA No 010 DE 2024</v>
      </c>
      <c r="C2" s="122"/>
      <c r="D2" s="122"/>
      <c r="E2" s="122"/>
      <c r="F2" s="122"/>
      <c r="G2" s="122"/>
    </row>
    <row r="3" spans="2:7" ht="77.25" customHeight="1" thickBot="1" x14ac:dyDescent="0.25">
      <c r="B3" s="121" t="str">
        <f>+'EVALUACION INDICES FINANCIEROS'!B3</f>
        <v>Contratar los servicios de una empresa especialista en el transporte terrestre de carga pesada para movilizar desde las instalaciones de la Empresa de Licores de Cundinamarca, hasta las instalaciones previstas por la Gobernación de Nariño en la ciudad de pasto, los productos de la marca Aguardiente Nariño en todas sus presentaciones.</v>
      </c>
      <c r="C3" s="121"/>
      <c r="D3" s="121"/>
      <c r="E3" s="121"/>
      <c r="F3" s="121"/>
      <c r="G3" s="121"/>
    </row>
    <row r="4" spans="2:7" ht="15" thickBot="1" x14ac:dyDescent="0.25">
      <c r="B4" s="80" t="s">
        <v>31</v>
      </c>
      <c r="C4" s="81"/>
    </row>
    <row r="5" spans="2:7" ht="60.75" customHeight="1" thickBot="1" x14ac:dyDescent="0.25">
      <c r="B5" s="119" t="s">
        <v>29</v>
      </c>
      <c r="C5" s="120"/>
      <c r="D5" s="82" t="str">
        <f>+'DOCUMENTOS FINANCIEROS'!C6</f>
        <v>1. UNIÓN TEMPORAL LICORES 2024</v>
      </c>
      <c r="E5" s="82" t="str">
        <f>+'DOCUMENTOS FINANCIEROS'!C19</f>
        <v>2. LOGISTICA TOTAL S.A.S</v>
      </c>
      <c r="F5" s="82" t="str">
        <f>+'DOCUMENTOS FINANCIEROS'!C32</f>
        <v>3. RAPIDO GIGANTE S.A.S</v>
      </c>
      <c r="G5" s="82" t="str">
        <f>+'DOCUMENTOS FINANCIEROS'!C44</f>
        <v xml:space="preserve">4.  COLOMBIANA DE TRANSPORTES Y ENVIOS S.A.S </v>
      </c>
    </row>
    <row r="6" spans="2:7" ht="39.75" customHeight="1" thickBot="1" x14ac:dyDescent="0.25">
      <c r="B6" s="85" t="s">
        <v>18</v>
      </c>
      <c r="C6" s="83" t="str">
        <f>+'EVALUACION INDICES FINANCIEROS'!D7</f>
        <v>&gt; = 1</v>
      </c>
      <c r="D6" s="90">
        <f>+'EVALUACION INDICES FINANCIEROS'!N16</f>
        <v>6.3982946670622685</v>
      </c>
      <c r="E6" s="90">
        <f>+'EVALUACION INDICES FINANCIEROS'!E37</f>
        <v>1.0068953942151986</v>
      </c>
      <c r="F6" s="83" t="s">
        <v>1</v>
      </c>
      <c r="G6" s="83" t="s">
        <v>1</v>
      </c>
    </row>
    <row r="7" spans="2:7" ht="39" customHeight="1" thickBot="1" x14ac:dyDescent="0.25">
      <c r="B7" s="86" t="s">
        <v>16</v>
      </c>
      <c r="C7" s="83" t="str">
        <f>+'EVALUACION INDICES FINANCIEROS'!D8</f>
        <v>&lt;= 80 %</v>
      </c>
      <c r="D7" s="91">
        <f>+'EVALUACION INDICES FINANCIEROS'!N19</f>
        <v>0.5075210476102231</v>
      </c>
      <c r="E7" s="91">
        <f>+'EVALUACION INDICES FINANCIEROS'!E40</f>
        <v>0.78265195407363586</v>
      </c>
      <c r="F7" s="83" t="s">
        <v>1</v>
      </c>
      <c r="G7" s="83" t="s">
        <v>1</v>
      </c>
    </row>
    <row r="8" spans="2:7" ht="30.75" thickBot="1" x14ac:dyDescent="0.3">
      <c r="B8" s="87" t="s">
        <v>14</v>
      </c>
      <c r="C8" s="84" t="str">
        <f>+'EVALUACION INDICES FINANCIEROS'!D9</f>
        <v>&gt; = 2</v>
      </c>
      <c r="D8" s="92">
        <f>+'EVALUACION INDICES FINANCIEROS'!N22</f>
        <v>4.6585992557366263</v>
      </c>
      <c r="E8" s="92">
        <f>+'EVALUACION INDICES FINANCIEROS'!E43</f>
        <v>3.6713710896310734</v>
      </c>
      <c r="F8" s="83" t="s">
        <v>1</v>
      </c>
      <c r="G8" s="83" t="s">
        <v>1</v>
      </c>
    </row>
    <row r="9" spans="2:7" ht="30.75" thickBot="1" x14ac:dyDescent="0.25">
      <c r="B9" s="88" t="s">
        <v>24</v>
      </c>
      <c r="C9" s="89" t="str">
        <f>+'EVALUACION INDICES FINANCIEROS'!D10</f>
        <v>MAYOR O IGUAL A  0.07%</v>
      </c>
      <c r="D9" s="93">
        <f>+'EVALUACION INDICES FINANCIEROS'!N25</f>
        <v>0.16332168724295351</v>
      </c>
      <c r="E9" s="93">
        <f>+'EVALUACION INDICES FINANCIEROS'!E46</f>
        <v>0.39820941820941463</v>
      </c>
      <c r="F9" s="83" t="s">
        <v>1</v>
      </c>
      <c r="G9" s="83" t="s">
        <v>1</v>
      </c>
    </row>
    <row r="10" spans="2:7" ht="30.75" thickBot="1" x14ac:dyDescent="0.25">
      <c r="B10" s="88" t="s">
        <v>22</v>
      </c>
      <c r="C10" s="89" t="str">
        <f>+'EVALUACION INDICES FINANCIEROS'!D11</f>
        <v>MAYOR O IGUAL A 0.03%</v>
      </c>
      <c r="D10" s="93">
        <f>+'EVALUACION INDICES FINANCIEROS'!N28</f>
        <v>7.9628402256327641E-2</v>
      </c>
      <c r="E10" s="93">
        <f>+'EVALUACION INDICES FINANCIEROS'!E49</f>
        <v>8.6550038917290614E-2</v>
      </c>
      <c r="F10" s="83" t="s">
        <v>1</v>
      </c>
      <c r="G10" s="83" t="s">
        <v>1</v>
      </c>
    </row>
    <row r="11" spans="2:7" ht="15" thickBot="1" x14ac:dyDescent="0.25">
      <c r="D11" s="96" t="s">
        <v>2</v>
      </c>
      <c r="E11" s="96" t="s">
        <v>0</v>
      </c>
      <c r="F11" s="97" t="s">
        <v>44</v>
      </c>
      <c r="G11" s="97" t="s">
        <v>58</v>
      </c>
    </row>
    <row r="12" spans="2:7" x14ac:dyDescent="0.2">
      <c r="D12" s="22" t="s">
        <v>3</v>
      </c>
    </row>
  </sheetData>
  <mergeCells count="3">
    <mergeCell ref="B5:C5"/>
    <mergeCell ref="B3:G3"/>
    <mergeCell ref="B2:G2"/>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DOCUMENTOS FINANCIEROS</vt:lpstr>
      <vt:lpstr>EVALUACION INDICES FINANCIEROS</vt:lpstr>
      <vt:lpstr>CAPACIDAD FINANCIERA Y ORGANIZA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RICARDO MOLINA</cp:lastModifiedBy>
  <cp:lastPrinted>2024-01-30T14:28:49Z</cp:lastPrinted>
  <dcterms:created xsi:type="dcterms:W3CDTF">2017-05-22T13:32:10Z</dcterms:created>
  <dcterms:modified xsi:type="dcterms:W3CDTF">2024-11-26T20:13:21Z</dcterms:modified>
</cp:coreProperties>
</file>