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icar\OneDrive\Documentos\ELC\PROCESOS\INVITACION ABIERTA\TRANSPORTE NARIÑO\EVALUACION\EVALAUCION DEFINITIVA\"/>
    </mc:Choice>
  </mc:AlternateContent>
  <xr:revisionPtr revIDLastSave="0" documentId="8_{2A286EDC-9377-4AB8-901D-6F92C97C8531}" xr6:coauthVersionLast="47" xr6:coauthVersionMax="47" xr10:uidLastSave="{00000000-0000-0000-0000-000000000000}"/>
  <bookViews>
    <workbookView xWindow="-120" yWindow="-120" windowWidth="20730" windowHeight="11040" firstSheet="3" activeTab="5" xr2:uid="{00000000-000D-0000-FFFF-FFFF00000000}"/>
  </bookViews>
  <sheets>
    <sheet name="EVALUACION JURIDICA " sheetId="26" r:id="rId1"/>
    <sheet name="FACTOR TÉCNICO" sheetId="53" r:id="rId2"/>
    <sheet name="EXPERIENCIA" sheetId="52" r:id="rId3"/>
    <sheet name="DOCUMENTOS FINANCIEROS" sheetId="48" r:id="rId4"/>
    <sheet name="EVALUACION INDICES FINANCIEROS" sheetId="49" r:id="rId5"/>
    <sheet name="CAPACIDAD FINANCIERA Y ORGANIZA" sheetId="50" r:id="rId6"/>
  </sheets>
  <definedNames>
    <definedName name="_xlnm.Print_Area" localSheetId="0">'EVALUACION JURIDICA '!$A$1:$E$35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0" l="1"/>
  <c r="F9" i="50"/>
  <c r="F8" i="50"/>
  <c r="F7" i="50"/>
  <c r="F6" i="50"/>
  <c r="F70" i="49"/>
  <c r="F67" i="49"/>
  <c r="D70" i="49"/>
  <c r="D67" i="49"/>
  <c r="F61" i="49"/>
  <c r="F58" i="49"/>
  <c r="G14" i="49"/>
  <c r="B14" i="49"/>
  <c r="I29" i="49"/>
  <c r="I28" i="49"/>
  <c r="I25" i="49"/>
  <c r="J25" i="49" s="1"/>
  <c r="J22" i="49"/>
  <c r="J19" i="49"/>
  <c r="J16" i="49"/>
  <c r="D29" i="49"/>
  <c r="D28" i="49"/>
  <c r="D25" i="49"/>
  <c r="E25" i="49" s="1"/>
  <c r="N25" i="49" s="1"/>
  <c r="D9" i="50" s="1"/>
  <c r="E22" i="49"/>
  <c r="N22" i="49" s="1"/>
  <c r="D8" i="50" s="1"/>
  <c r="E19" i="49"/>
  <c r="N19" i="49" s="1"/>
  <c r="D7" i="50" s="1"/>
  <c r="E16" i="49"/>
  <c r="N16" i="49" s="1"/>
  <c r="D6" i="50" s="1"/>
  <c r="G5" i="50"/>
  <c r="F5" i="50"/>
  <c r="B78" i="49"/>
  <c r="B56" i="49"/>
  <c r="D71" i="49"/>
  <c r="B2" i="49"/>
  <c r="B2" i="50" s="1"/>
  <c r="D5" i="50"/>
  <c r="E5" i="50"/>
  <c r="C6" i="50"/>
  <c r="C7" i="50"/>
  <c r="C8" i="50"/>
  <c r="C9" i="50"/>
  <c r="C10" i="50"/>
  <c r="B3" i="49"/>
  <c r="B3" i="50" s="1"/>
  <c r="L14" i="49"/>
  <c r="B35" i="49"/>
  <c r="E37" i="49"/>
  <c r="E6" i="50" s="1"/>
  <c r="E40" i="49"/>
  <c r="E7" i="50" s="1"/>
  <c r="E43" i="49"/>
  <c r="E8" i="50" s="1"/>
  <c r="D46" i="49"/>
  <c r="D49" i="49" s="1"/>
  <c r="D50" i="49"/>
  <c r="E28" i="49" l="1"/>
  <c r="N28" i="49" s="1"/>
  <c r="D10" i="50" s="1"/>
  <c r="J28" i="49"/>
  <c r="E46" i="49"/>
  <c r="E9" i="50" s="1"/>
  <c r="E49" i="49"/>
  <c r="E10" i="50" s="1"/>
</calcChain>
</file>

<file path=xl/sharedStrings.xml><?xml version="1.0" encoding="utf-8"?>
<sst xmlns="http://schemas.openxmlformats.org/spreadsheetml/2006/main" count="492" uniqueCount="154">
  <si>
    <t>CUMPLE</t>
  </si>
  <si>
    <t>RESULTADO</t>
  </si>
  <si>
    <t>2.1 DOCUMENTOS DE CONTENIDO JURÍDICO.</t>
  </si>
  <si>
    <t xml:space="preserve">CARTA DE PRESENTACIÓN DE LA OFERTA </t>
  </si>
  <si>
    <t xml:space="preserve">CERTIFICADO EXISTENCIA Y REPRESENTACIÓN LEGAL. 	</t>
  </si>
  <si>
    <t>N/A</t>
  </si>
  <si>
    <t xml:space="preserve">CUMPLE </t>
  </si>
  <si>
    <t>FOLIO 29</t>
  </si>
  <si>
    <t>FOLIO 33</t>
  </si>
  <si>
    <t xml:space="preserve">CUMPLE  </t>
  </si>
  <si>
    <t>FOLIO 35</t>
  </si>
  <si>
    <t>FOLIO 19-21</t>
  </si>
  <si>
    <t>FOLIO 23-24</t>
  </si>
  <si>
    <t xml:space="preserve"> </t>
  </si>
  <si>
    <t>DOCUMENTO SOLICITADO</t>
  </si>
  <si>
    <t>NIT</t>
  </si>
  <si>
    <t>NOMBRE</t>
  </si>
  <si>
    <t>EVALUACION DOCUMENTOS</t>
  </si>
  <si>
    <t>Activo Total</t>
  </si>
  <si>
    <t>Utilidad Operacional</t>
  </si>
  <si>
    <t xml:space="preserve">RENTABILIDAD DEL ACTIVO </t>
  </si>
  <si>
    <t>Patrimonio</t>
  </si>
  <si>
    <t xml:space="preserve">RENTABILIDAD DEL PATRIMONIO </t>
  </si>
  <si>
    <t xml:space="preserve">Gastos de Interes </t>
  </si>
  <si>
    <t xml:space="preserve">RAZON DE COBERTURA </t>
  </si>
  <si>
    <t>Pasivo Total</t>
  </si>
  <si>
    <t>NIVEL DE ENDEUDAMIENTO</t>
  </si>
  <si>
    <t>Pasivo corriente</t>
  </si>
  <si>
    <t>LIQUIDEZ</t>
  </si>
  <si>
    <t>Activo corriente</t>
  </si>
  <si>
    <t>En Col $</t>
  </si>
  <si>
    <t>Uop / AT</t>
  </si>
  <si>
    <t>RENTABILIDAD DEL ACTIVO (ROA)</t>
  </si>
  <si>
    <t>U op / P</t>
  </si>
  <si>
    <t>RENTABILIDAD DEL PATRIMONIO (ROE)</t>
  </si>
  <si>
    <t>&gt; = 1</t>
  </si>
  <si>
    <t>Uop/GI</t>
  </si>
  <si>
    <t>(PT/AT) * 100</t>
  </si>
  <si>
    <t>AC/PC</t>
  </si>
  <si>
    <t>PRESUPUESTO OFICIAL:  $596.124.511</t>
  </si>
  <si>
    <t>SOLICITADOS</t>
  </si>
  <si>
    <t>INDICADORES FINANCIEROS</t>
  </si>
  <si>
    <t>La Carta de Presentación de la Propuesta deberá estar firmada en original por la proponente persona natural, o el representante legal de la persona jurídica o, por el representante de la unión temporal o consorcio o el apoderado cuando la oferta se presente a través de esta figura, en los términos señalados en el FORMATO NO. 1 CARTA DE PRESENTACIÓN DE LA PROPUESTA.</t>
  </si>
  <si>
    <t xml:space="preserve">Si la propuesta la presenta una persona jurídica, debe anexar el certificado de existencia y representación legal, expedido por la autoridad competente dentro de los treinta (30) días calendario anteriores al cierre del presente proceso de Selección, donde conste quién ejerce la representación legal y las facultades del mismo. 
En dicho certificado se acreditará que el objeto social del proponente permite realizar el objeto del presente proceso de Selección y que la persona jurídica tendrá una duración no inferior al término de duración del contrato y un (1) año más. </t>
  </si>
  <si>
    <t>DOCUMENTO DE AUTORIZACIÓN PARA PRESENTAR PROPUESTAS Y CONTRATAR</t>
  </si>
  <si>
    <t>Si el representante legal o apoderado no tiene facultades amplias y suficientes para presentar la propuesta y contratar, deberá adjuntar el acta de la junta o asamblea de socios, o documento soporte del órgano competente donde se le otorguen tales atribuciones.
En el evento que el oferente presente su propuesta por medio de apoderado, el poder deberá estar debidamente conferido con la nota de presentación personal y deberá contener de manera expresa y clara la facultad especial otorgada para participar en procesos de contratación de la naturaleza que se trate.</t>
  </si>
  <si>
    <t xml:space="preserve">FOTOCOPIA DEL DOCUMENTO DE IDENTIFICACIÓN DEL REPRESENTANTE LEGAL Y/O PERSONA NATURAL </t>
  </si>
  <si>
    <r>
      <t xml:space="preserve">Deberá adjuntarse a la propuesta, fotocopia del documento de identificación de quien presente la propuesta (representante legal).
En caso de presentarse la propuesta por parte de una unión temporal o consorcio, se deberá aportar copia del documento de identificación de cada uno de los integrantes.                                                                         </t>
    </r>
    <r>
      <rPr>
        <b/>
        <sz val="12"/>
        <color theme="1"/>
        <rFont val="Arial"/>
        <family val="2"/>
      </rPr>
      <t>Nota:</t>
    </r>
    <r>
      <rPr>
        <sz val="12"/>
        <color theme="1"/>
        <rFont val="Arial"/>
        <family val="2"/>
      </rPr>
      <t xml:space="preserve"> A efectos de adelantar la consulta en el Registro de Medidas Correctivas, se deberá aportar la fotocopia del documento de identificación del representante legal del proponente, aun cuando la oferta se presente por intermedio de apoderado.                                                                       </t>
    </r>
  </si>
  <si>
    <t>DOCUMENTO DE CONFORMACIÓN DEL CONSORCIO O UNIÓN TEMPORAL</t>
  </si>
  <si>
    <r>
      <t xml:space="preserve">Los Consorcios o Uniones Temporales podrán estar compuestos por personas naturales y/o jurídicas de conformidad con el artículo 7 de la Ley 80 de 1993 y además deberán cumplir con los siguientes requisitos:
Los miembros del consorcio o de la unión temporal presentarán el documento de constitución, el cual expresará claramente su conformación, las reglas básicas que regulan las relaciones entre ellos y su responsabilidad, e igualmente su intención inequívoca de participar en la presentación conjunta de la propuesta y de suscribir el contrato. A su vez, designarán a la persona que actuará como representante del consorcio o de la unión temporal.                                                                                         </t>
    </r>
    <r>
      <rPr>
        <b/>
        <sz val="12"/>
        <color theme="1"/>
        <rFont val="Arial"/>
        <family val="2"/>
      </rPr>
      <t>FORMATO 3 COMPROMISO CONSORCIAL O FORMATO 4 UNION TEMPORAL.</t>
    </r>
    <r>
      <rPr>
        <sz val="12"/>
        <color theme="1"/>
        <rFont val="Arial"/>
        <family val="2"/>
      </rPr>
      <t xml:space="preserve">
</t>
    </r>
  </si>
  <si>
    <t xml:space="preserve">GARANTÍA DE SERIEDAD DE LA PROPUESTA </t>
  </si>
  <si>
    <t>ACREDITACIÓN DE APORTES A LA SEGURIDAD SOCIAL Y APORTES PARAFISCALES</t>
  </si>
  <si>
    <t>El proponente debe adjuntar con su propuesta debidamente diligenciado el FORMATO NO. 8B PAGO DE SEGURIDAD SOCIAL Y APORTES LEGALES ARTÍCULO 50 LEY 789 DE 2002 (PERSONAS JURÍDICAS) donde acredite se encuentra al día en el pago de sus aportes parafiscales relativos al Sistema de Seguridad Social Integral, así como los propios del Sena, ICBF y Cajas de Compensación Familiar, de acuerdo con las obligaciones que por este concepto debe cumplir. Dicha acreditación deberá ser expedida por el Representante Legal o Revisor Fiscal respectivo según corresponda o persona natural. 
En el caso de consorcios o uniones temporales, cada uno de sus integrantes deberá presentarlo en forma independiente.                                                          
Si el documento es suscrito por Revisor Fiscal, deberá aportarse copia de la tarjeta profesional, copia de la cédula y certificado de vigencia de la tarjeta profesional.</t>
  </si>
  <si>
    <t xml:space="preserve">COMPROMISO ANTICORRUPCIÓN </t>
  </si>
  <si>
    <t>El compromiso que debe contraer el Proponente deberá hacerse constar en una carta que se suscribirá bajo la gravedad de juramento, que se entiende prestado por la sola presentación del FORMATO No. 7 COMPROMISO ANTICORRUPCIÓN.
En caso de los Consorcios o Uniones Temporales, todos y cada uno de los integrantes, deberán diligenciar este anexo.</t>
  </si>
  <si>
    <t>DECLARACIÓN DE NO ESTAR INCURSO EN INHABILIDAD O INCOMPATIBILIDAD</t>
  </si>
  <si>
    <t>El proponente deberá manifestar bajo la gravedad de juramente que no se encuentra incurso en inhabilidad o incompatibilidad, según Formatos, según aplique:
•	FORMATO NO. 2 DECLARACIÓN DE AUSENCIA DE INHABILIDADES, INCOMPATIBILIDADES Y PROHIBICIONES Y/O CONLFICTO DE INTERES PERSONA JURÍDICA
•	FORMATO NO. 2.1. DECLARACIÓN DE AUSENCIA DE INHABILIDADES, INCOMPATIBILIDADES Y PROHIBICIONES- UNIONES TEMPORALES, CONSORCIOS Y PROMESA DE SOCIEDAD FUTURA</t>
  </si>
  <si>
    <t xml:space="preserve">DECLARACIÓN DE MULTAS Y SANCIONES </t>
  </si>
  <si>
    <t xml:space="preserve">
FORMATO NO. 5 DECLARACIÓN DE MULTAS Y DEMÁS SANCIONES POR INCUMPLIMIENTO Y EFECTIVIDAD DE AMPAROS DE LA GARANTÍA ÚNICA Acreditación del cumplimiento de contratos anteriores, declaración sobre multas y/o sanciones durante los últimos tres (3) años” Se diligenciará conforme al modelo contenido en el anexo correspondiente, será firmado por el proponente o apoderado. Si la propuesta es presentada por una persona jurídica, unión temporal o consorcio, deberá venir suscrita por el representante legal debidamente facultado.</t>
  </si>
  <si>
    <t xml:space="preserve">REGISTRO UNICO TRIBUTARIO – RUT </t>
  </si>
  <si>
    <t>El proponente deberá allegar el Registro Único Tributario (RUT) expedido por la Dirección de Impuestos y Aduanas Nacionales (DIAN). (Persona Natural o Persona Jurídica).</t>
  </si>
  <si>
    <t xml:space="preserve">DOCUMENTOS VERIFICADOS POR LA EMPRESA DE LICORES DE CUNDINAMARCA </t>
  </si>
  <si>
    <t xml:space="preserve">
1.BOLETÍN DE RESPONSABLES FISCALES EXPEDIDO POR LA CONTRALORÍA GENERAL DE LA REPÚBLICA PROPONENTE</t>
  </si>
  <si>
    <t xml:space="preserve">2.	CERTIFICADO DE ANTECEDENTES DISCIPLINARIOS DE LA PROCURADURÍA GENERAL DE LA NACIÓN DEL PROPONENTE </t>
  </si>
  <si>
    <t>3. CERTIFICADO DE ANTECEDENTES JUDICIALES DISCIPLINARIOS DE LA PROCURADURÍA GENERAL DE LA NACIÓN DEL REPRESENTANTE LEGAL.</t>
  </si>
  <si>
    <t>4.	CERTIFICADO DE ANTECEDENTES DISCIPLINARIOS DE PERSONERÍA DEL REPRESENTANTE LEGAL.</t>
  </si>
  <si>
    <t>5.	VERIFICACIÓN DE ANTECEDENTES PENALES EXPEDIDO POR LA POLICÍA NACIONAL.</t>
  </si>
  <si>
    <t>6.	CERTIFICADO DE REGISTRO NACIONAL DE MEDIDAS CORRECTIVAS.</t>
  </si>
  <si>
    <t>7.	VERIFICACIÓN INHABILIDADES – DELITOS SEXUALES COMETIDOS CONTRA MENORES DE 18 AÑOS LEY 1918 DE 2018</t>
  </si>
  <si>
    <t>8.	REGISTRO DE DEUDORES ALIMENTARIOS MOROSOS</t>
  </si>
  <si>
    <t>9.	DECLARACION DE CONFLICTO DE INTERESES (Ley 2013 de 2019)</t>
  </si>
  <si>
    <t>Contratar los servicios de una empresa especialista en el transporte terrestre de carga pesada para movilizar desde las instalaciones de la Empresa de Licores de Cundinamarca, hasta las instalaciones previstas por la Gobernación de Nariño en la ciudad de pasto, los productos de la marca Aguardiente Nariño en todas sus presentaciones.</t>
  </si>
  <si>
    <t>1. UNIÓN TEMPORAL LICORES 2024</t>
  </si>
  <si>
    <t>2. LOGISTICA TOTAL S.A.S</t>
  </si>
  <si>
    <t>3. RAPIDO GIGANTE S.A.S</t>
  </si>
  <si>
    <t xml:space="preserve">4.  COLOMBIANA DE TRANSPORTES Y ENVIOS S.A.S </t>
  </si>
  <si>
    <t>900.277.792-9</t>
  </si>
  <si>
    <t>860.004.023-8</t>
  </si>
  <si>
    <t>830.108.355-6</t>
  </si>
  <si>
    <t>900.504.241-7</t>
  </si>
  <si>
    <t>El Proponente deberá demostrar que cuenta con la capacidad financiera adecuada para ejecutar el Contrato, la cual se medirá de conformidad con los parámetros que se describen en el presente numeral. Para ello, el OFERENTE o cada uno de los integrantes del Proponente (en caso de que éste sea un Consorcio o una Unión Temporal) deben presentar los siguientes documentos relacionados a continuación, con corte no anterior al 31 de diciembre de 2023.</t>
  </si>
  <si>
    <t>INVITACIÓN ABIERTA No 010 DE 2024</t>
  </si>
  <si>
    <t>PRESUPUESTO OFICIAL:  $</t>
  </si>
  <si>
    <t>LOGISTICA TOTAL S.A.S</t>
  </si>
  <si>
    <t>RAPIDO GIGANTE S.A.S</t>
  </si>
  <si>
    <t>COLOMBIANA DE TRANSPORTES Y ENVIOS S.A.S</t>
  </si>
  <si>
    <t>INVITACION ABIERTA No. 010 DE 2024</t>
  </si>
  <si>
    <t>FOLIO 1-2</t>
  </si>
  <si>
    <t>FOLIO 5- 14</t>
  </si>
  <si>
    <t>FOLIO 17</t>
  </si>
  <si>
    <r>
      <t xml:space="preserve">A la propuesta deberá anexarse el original de la correspondiente garantía de seriedad debidamente firmada por el proponente con la siguiente información:                                                                                                                    </t>
    </r>
    <r>
      <rPr>
        <b/>
        <sz val="12"/>
        <color theme="1"/>
        <rFont val="Arial"/>
        <family val="2"/>
      </rPr>
      <t>ASEGURADO:</t>
    </r>
    <r>
      <rPr>
        <sz val="12"/>
        <color theme="1"/>
        <rFont val="Arial"/>
        <family val="2"/>
      </rPr>
      <t xml:space="preserve"> EMPRESA DE LICORES DE CUNDINAMARCA-ELC               • </t>
    </r>
    <r>
      <rPr>
        <b/>
        <sz val="12"/>
        <color theme="1"/>
        <rFont val="Arial"/>
        <family val="2"/>
      </rPr>
      <t>TOMADOR</t>
    </r>
    <r>
      <rPr>
        <sz val="12"/>
        <color theme="1"/>
        <rFont val="Arial"/>
        <family val="2"/>
      </rPr>
      <t xml:space="preserve">: PROPONENTE.                                                                                  </t>
    </r>
    <r>
      <rPr>
        <b/>
        <sz val="12"/>
        <color theme="1"/>
        <rFont val="Arial"/>
        <family val="2"/>
      </rPr>
      <t>PROCESO:</t>
    </r>
    <r>
      <rPr>
        <sz val="12"/>
        <color theme="1"/>
        <rFont val="Arial"/>
        <family val="2"/>
      </rPr>
      <t xml:space="preserve"> INVITACIÓN 010 DE 2024                                                                </t>
    </r>
    <r>
      <rPr>
        <b/>
        <sz val="12"/>
        <color theme="1"/>
        <rFont val="Arial"/>
        <family val="2"/>
      </rPr>
      <t>OBJETO DEL PROCESO DE SELECCION:</t>
    </r>
    <r>
      <rPr>
        <sz val="12"/>
        <color theme="1"/>
        <rFont val="Arial"/>
        <family val="2"/>
      </rPr>
      <t xml:space="preserve"> "Contratar los servicios de una empresa especialista en el transporte terreste de carga pesada para movilizar desde las instalaciones de la Empresa de Licores de Cundinamarca, hasta las instalaciones previstas por la Gobernación de Nariño en la ciudad de Pasto, los productos de la marca Aguardiente Nariño en todas sus presentaciones".                                                                  </t>
    </r>
    <r>
      <rPr>
        <b/>
        <sz val="12"/>
        <color theme="1"/>
        <rFont val="Arial"/>
        <family val="2"/>
      </rPr>
      <t>VALOR ASEGURADO</t>
    </r>
    <r>
      <rPr>
        <sz val="12"/>
        <color theme="1"/>
        <rFont val="Arial"/>
        <family val="2"/>
      </rPr>
      <t xml:space="preserve">: Correspondiente al 10% del valor aproximado de las comisiones a percibir por parte del corredor,                                                         </t>
    </r>
    <r>
      <rPr>
        <b/>
        <sz val="12"/>
        <color theme="1"/>
        <rFont val="Arial"/>
        <family val="2"/>
      </rPr>
      <t>VIGENCIA DE LA GARANTÍA:</t>
    </r>
    <r>
      <rPr>
        <sz val="12"/>
        <color theme="1"/>
        <rFont val="Arial"/>
        <family val="2"/>
      </rPr>
      <t xml:space="preserve"> Por el termino NOVENTA (90) DÍAS CALENDARIO, contados a partir de la fecha de cierre del presente proceso.                                                                                                                 
</t>
    </r>
    <r>
      <rPr>
        <b/>
        <sz val="12"/>
        <color theme="1"/>
        <rFont val="Arial"/>
        <family val="2"/>
      </rPr>
      <t xml:space="preserve">NOTA 1: </t>
    </r>
    <r>
      <rPr>
        <sz val="12"/>
        <color theme="1"/>
        <rFont val="Arial"/>
        <family val="2"/>
      </rPr>
      <t xml:space="preserve">Cuando el ofrecimiento sea presentado por un proponente plural bajo la figura de unión temporal o consorcio, la garantía deberá ser otorgada a nombre de la figura asociativa indicando el porcentaje de participación de cada uno e identificación de cada uno de sus integrantes.                                   </t>
    </r>
    <r>
      <rPr>
        <b/>
        <sz val="12"/>
        <color theme="1"/>
        <rFont val="Arial"/>
        <family val="2"/>
      </rPr>
      <t xml:space="preserve">NOTA 2: </t>
    </r>
    <r>
      <rPr>
        <sz val="12"/>
        <color theme="1"/>
        <rFont val="Arial"/>
        <family val="2"/>
      </rPr>
      <t xml:space="preserve">De conformidad con lo señalado en el parágrafo 3 del artículo 5 de la Ley 1882 del 2018, la no entrega de la GARANTÍA DE LA SERIEDAD DE LA OFERTA junto con la propuesta NO SERÁ SUBSANABLE y será CAUSAL DE RECHAZO. Así mismo, se considerará como no entregada, aquella garantía cuyos datos no correspondan al proceso objeto de amparo                                                                                               </t>
    </r>
  </si>
  <si>
    <t>FOLIO 18-22</t>
  </si>
  <si>
    <t>NO CUMPLE (falta la copia de la tarjeta profesional, copia de cedula y certificado de vigencia de la tarjeta profesional)</t>
  </si>
  <si>
    <t xml:space="preserve"> FOLIOS 25</t>
  </si>
  <si>
    <t>FOLIO 23</t>
  </si>
  <si>
    <t>FOLIO 27</t>
  </si>
  <si>
    <t>FOLIO 28</t>
  </si>
  <si>
    <t>SIN ANTECEDENTES</t>
  </si>
  <si>
    <t>FOLIO 7</t>
  </si>
  <si>
    <t xml:space="preserve">CUMPLE                                   </t>
  </si>
  <si>
    <t>FOLIO 15-27</t>
  </si>
  <si>
    <t>FOLIO 13</t>
  </si>
  <si>
    <t>FOLIO 45-47</t>
  </si>
  <si>
    <t>FOLIO 36-41</t>
  </si>
  <si>
    <t>FOLIO 32</t>
  </si>
  <si>
    <t xml:space="preserve">CUMPLE                                  </t>
  </si>
  <si>
    <t>FOLIO 1</t>
  </si>
  <si>
    <t>SIN FOLIO</t>
  </si>
  <si>
    <t>NO CUMPLE</t>
  </si>
  <si>
    <t xml:space="preserve">SIN FOLIAR </t>
  </si>
  <si>
    <t>NO ADJUNTAN CEDULA</t>
  </si>
  <si>
    <t>FOLIO 3-34</t>
  </si>
  <si>
    <t xml:space="preserve">FOLIO 41-42 </t>
  </si>
  <si>
    <t>FOLIO 43-44</t>
  </si>
  <si>
    <t>FOLIO 56-61</t>
  </si>
  <si>
    <t>FOLIO 63-64</t>
  </si>
  <si>
    <t>FOLIO 65</t>
  </si>
  <si>
    <t>UNIÓN TEMPORAL LICORES 2024 (CAMARCA S.A.S)</t>
  </si>
  <si>
    <t>FOLIO 66-71</t>
  </si>
  <si>
    <r>
      <t>De acuerdo a que en este numeral no puede ser consultado por la Entidad se solicita que alleguen la declaración</t>
    </r>
    <r>
      <rPr>
        <sz val="12"/>
        <color rgb="FFFF0000"/>
        <rFont val="Arial"/>
        <family val="2"/>
      </rPr>
      <t xml:space="preserve">.SOLICITAR </t>
    </r>
  </si>
  <si>
    <r>
      <rPr>
        <sz val="12"/>
        <rFont val="Arial"/>
        <family val="2"/>
      </rPr>
      <t>De acuerdo a que en este numeral no puede ser consultado por la Entidad se solicita que alleguen la declaración.</t>
    </r>
    <r>
      <rPr>
        <sz val="12"/>
        <color rgb="FFFF0000"/>
        <rFont val="Arial"/>
        <family val="2"/>
      </rPr>
      <t xml:space="preserve">SOLICITAR </t>
    </r>
  </si>
  <si>
    <t>Teniendo en cuenta que el oferente no adjunta cedula, no se puede realizar la validación.</t>
  </si>
  <si>
    <t>CUMPLE.</t>
  </si>
  <si>
    <r>
      <rPr>
        <sz val="12"/>
        <rFont val="Arial"/>
        <family val="2"/>
      </rPr>
      <t>De acuerdo a que en este numeral no puede ser consultado por la Entidad se solicita que alleguen la declaración</t>
    </r>
    <r>
      <rPr>
        <sz val="12"/>
        <color rgb="FFFF0000"/>
        <rFont val="Arial"/>
        <family val="2"/>
      </rPr>
      <t xml:space="preserve">.SOLICITAR </t>
    </r>
  </si>
  <si>
    <t>5.1.4 REQUISITOS HABILITANTES DE CONTENIDO TÉCNICO</t>
  </si>
  <si>
    <t>EXPERIENCIA GENERAL</t>
  </si>
  <si>
    <t xml:space="preserve">El OFERENTE deberá acreditar con su propuesta, experiencia en la ejecución de contratos cuyo objeto se encuentre relacionado con el Transporte de Alimentos o de Mercancías. Para ello, el oferente deberá relacionar en el FORMATO No. 8 EXPERIENCIA máximo dos (2) contratos, anexando las respectivas certificaciones de cumplimiento o actas de liquidación o manifiestos de carga, y cuya sumatoria sea igual o superior al cien por ciento del presupuesto oficial de este proceso.
</t>
  </si>
  <si>
    <t>EXPERIENCIA ESPECIFICA</t>
  </si>
  <si>
    <t>El OFERENTE deberá acreditar con su propuesta, adicionalmente a la experiencia específica, esto es, diferente a la experiencia general solicitada, en la ejecución de contratos cuyo objeto se encuentre relacionado con el Transporte de Licores. Para ello, el oferente deberá relacionar en el FORMATO No. 8 EXPERIENCIA, de máximo dos (2) contratos, anexando las respectivas certificaciones de cumplimiento o actas de liquidación o manifiestos de carga, y cuya sumatoria sea igual o superior al cien por ciento del presupuesto oficial de este proceso.</t>
  </si>
  <si>
    <t>PONDERACIÓN FACTOR DE CALIDAD</t>
  </si>
  <si>
    <t>POLIZA DE SEGURO GENERAL DE MERCANCIAS (PUNTAJE 38.75 PUNTOS)</t>
  </si>
  <si>
    <t xml:space="preserve">Teniendo en cuenta el mínimo establecido por la Empresa para la póliza de seguro general de mercancías y buscando cubrir los máximos riesgos asociados al transporte y almacenamiento de las mercancías propias del proceso, el oferente que respecto del citado seguro cuente con una cobertura que incluya los amparos necesarios para garantizar la protección contra los riesgos de pérdida o daño de las mercancías durante su tránsito y/o almacenamiento, con un valor asegurado mínimo de  MIL QUINIENTOS MILLONES DE PESOS (COP ($1.500.000.000 M/CTE), obtendrá un puntaje total de 38.75 puntos. 
Para acreditar la anterior condición, el OFERENTE deberá allegar con su oferta, copia de la garantía expedida a su favor, expedida con una compañía legalmente establecida en Colombia, cuya póliza matriz se encuentre debidamente aprobada por la Superintendencia financiera o a través de un patrimonio autónomo o garantía bancaria, de conformidad con lo consagrado en el artículo 7 de la Ley 1150 de 2007 y su Decreto Reglamentario 1082 de 2015, y en donde se evidencie el cumplimiento de los anteriores requisitos. .
</t>
  </si>
  <si>
    <t>SISTEMA GPS PARA EL SEGUIMIENTO DE LA MERCANCIA (PUNTAJE 30 PUNTOS)</t>
  </si>
  <si>
    <t>Buscando cubrir los máximos riesgos asociados al transporte y almacenamiento de las mercancías propias del proceso, se menciona que la ELC otorgará un máximo de 30 puntos, al proponente que ofrezca sin costo alguno adicional para la Entidad un Sistema de Posicionamiento Global (GPS) propio y no tercerizado que permita hacer el seguimiento en tiempo real a los envíos de las mercancías objeto del contrato durante todo el trayecto establecido desde el punto de origen hasta el punto de destino final. 
Para acreditar la anterior condición, el OFERENTE deberá allegar con su oferta, copia de la propuesta explicativa de las condiciones técnicas del sistema propuesto, que además de permitir el cumplimiento respecto de las condiciones establecidas anteriormente debe acreditar su funcionamiento y aplicación en beneficio de ELC.</t>
  </si>
  <si>
    <t xml:space="preserve">PONDERACION FACTOR ECONOMICO (20 PUNTOS) </t>
  </si>
  <si>
    <t>Teniendo en cuenta que la adjudicación del presente proceso se hará sobre el total del presupuesto oficial establecido, EL OFERENTE, debe tener en cuenta que deberá ofertar el costo asociado a un (1) servicio de transporte de mercancía entre el municipio de COTA (Cundinamarca) y la ciudad de PASTO (Nariño), en donde se discrimine los costos de flete, el cargue en el origen y el descargue en el destino, así como los gastos asociados al servicio de escolta requerido. Si el oferente en dicha lista, oferta por encima o por debajo del valor estimado por la entidad, es decir, la suma de TRECE MILLONES SETECIENTOS SETENTA Y TRES MIL QUINIENTOS PESOS MONEDA CORRIENTE ($13.773.500 MCTE), incluido IVA, hará incurrir en causal de rechazo la oferta presentada.</t>
  </si>
  <si>
    <t>Verificación de la propuesta económica</t>
  </si>
  <si>
    <t>&lt;= 80 %</t>
  </si>
  <si>
    <t>&gt; = 2</t>
  </si>
  <si>
    <t>MAYOR O IGUAL A  0.07%</t>
  </si>
  <si>
    <t>MAYOR O IGUAL A 0.03%</t>
  </si>
  <si>
    <t xml:space="preserve">1.       Balance General. </t>
  </si>
  <si>
    <t xml:space="preserve">2.       Estados de Resultados. </t>
  </si>
  <si>
    <t xml:space="preserve">3.       Certificación de los estados financieros, por el contador público y el representante legal en los términos de la Ley 222 de 1995. </t>
  </si>
  <si>
    <t xml:space="preserve">4.       Notas a los estados financieros. </t>
  </si>
  <si>
    <t>5.       Dictamen del revisor fiscal sobre los estados financieros. (Si aplica)</t>
  </si>
  <si>
    <t xml:space="preserve">6.       Certificado de Antecedentes Disciplinarios vigente del contador y del revisor fiscal, expedido por la junta central de contadores con vigencia no superior a tres meses. </t>
  </si>
  <si>
    <t>800.172.158-4</t>
  </si>
  <si>
    <t>CAMARCA SAS</t>
  </si>
  <si>
    <t>TRANSPORTES CHICO SAS</t>
  </si>
  <si>
    <t xml:space="preserve">NO CUMPLE </t>
  </si>
  <si>
    <t xml:space="preserve">NO SE ADJUNTA </t>
  </si>
  <si>
    <t xml:space="preserve">NO ES POSIBLE REALIZAR LA EVALUACIÓN FINANCIERA DEBIDO A QUE NO SE ADJUNTARON LOS DOCUMENTOS SOLICITADOS PARA LA MISMA </t>
  </si>
  <si>
    <t xml:space="preserve">INDETERMINADO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</si>
</sst>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 #,##0.00_-;\-&quot;$&quot;\ * #,##0.00_-;_-&quot;$&quot;\ * &quot;-&quot;??_-;_-@_-"/>
    <numFmt numFmtId="164" formatCode="_-&quot;$&quot;* #,##0_-;\-&quot;$&quot;* #,##0_-;_-&quot;$&quot;* &quot;-&quot;_-;_-@_-"/>
    <numFmt numFmtId="165" formatCode="_(* #,##0.00_);_(* \(#,##0.00\);_(* &quot;-&quot;??_);_(@_)"/>
    <numFmt numFmtId="166" formatCode="_(&quot;$&quot;\ * #,##0.00_);_(&quot;$&quot;\ * \(#,##0.00\);_(&quot;$&quot;\ * &quot;-&quot;??_);_(@_)"/>
    <numFmt numFmtId="167" formatCode="_-* #,##0.00\ &quot;Pta&quot;_-;\-* #,##0.00\ &quot;Pta&quot;_-;_-* &quot;-&quot;??\ &quot;Pta&quot;_-;_-@_-"/>
    <numFmt numFmtId="168" formatCode="_-* #,##0.00\ _P_t_a_-;\-* #,##0.00\ _P_t_a_-;_-* &quot;-&quot;??\ _P_t_a_-;_-@_-"/>
    <numFmt numFmtId="169" formatCode="0.0%"/>
    <numFmt numFmtId="170" formatCode="_(* #,##0_);_(* \(#,##0\);_(* &quot;-&quot;??_);_(@_)"/>
    <numFmt numFmtId="171" formatCode="_(&quot;$&quot;\ * #,##0_);_(&quot;$&quot;\ * \(#,##0\);_(&quot;$&quot;\ * &quot;-&quot;??_);_(@_)"/>
    <numFmt numFmtId="172" formatCode="#,##0.00;[Red]#,##0.00"/>
    <numFmt numFmtId="173" formatCode="#,##0.00_ ;\-#,##0.00\ "/>
  </numFmts>
  <fonts count="29"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4"/>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b/>
      <sz val="16"/>
      <color theme="1"/>
      <name val="Arial"/>
      <family val="2"/>
    </font>
    <font>
      <sz val="14"/>
      <color theme="1"/>
      <name val="Calibri"/>
      <family val="2"/>
      <scheme val="minor"/>
    </font>
    <font>
      <b/>
      <sz val="12"/>
      <name val="Arial"/>
      <family val="2"/>
    </font>
    <font>
      <sz val="12"/>
      <name val="Arial"/>
      <family val="2"/>
    </font>
    <font>
      <sz val="10"/>
      <color theme="1"/>
      <name val="Arial"/>
      <family val="2"/>
    </font>
    <font>
      <sz val="8"/>
      <name val="Arial"/>
      <family val="2"/>
    </font>
    <font>
      <sz val="8"/>
      <color theme="1"/>
      <name val="Arial"/>
      <family val="2"/>
    </font>
    <font>
      <b/>
      <sz val="8"/>
      <color theme="1"/>
      <name val="Arial"/>
      <family val="2"/>
    </font>
    <font>
      <sz val="9"/>
      <color theme="1"/>
      <name val="Calibri"/>
      <family val="2"/>
      <scheme val="minor"/>
    </font>
    <font>
      <b/>
      <sz val="9"/>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b/>
      <sz val="10"/>
      <color rgb="FFFF0000"/>
      <name val="Arial"/>
      <family val="2"/>
    </font>
    <font>
      <sz val="12"/>
      <color rgb="FFFF0000"/>
      <name val="Arial"/>
      <family val="2"/>
    </font>
    <font>
      <sz val="10"/>
      <color rgb="FF00000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auto="1"/>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auto="1"/>
      </right>
      <top style="thin">
        <color indexed="64"/>
      </top>
      <bottom style="medium">
        <color auto="1"/>
      </bottom>
      <diagonal/>
    </border>
    <border>
      <left style="medium">
        <color auto="1"/>
      </left>
      <right/>
      <top style="thin">
        <color indexed="64"/>
      </top>
      <bottom style="medium">
        <color auto="1"/>
      </bottom>
      <diagonal/>
    </border>
    <border>
      <left style="medium">
        <color auto="1"/>
      </left>
      <right/>
      <top style="thin">
        <color indexed="64"/>
      </top>
      <bottom/>
      <diagonal/>
    </border>
    <border>
      <left/>
      <right style="medium">
        <color auto="1"/>
      </right>
      <top style="thin">
        <color indexed="64"/>
      </top>
      <bottom/>
      <diagonal/>
    </border>
    <border>
      <left style="medium">
        <color indexed="64"/>
      </left>
      <right/>
      <top/>
      <bottom style="medium">
        <color auto="1"/>
      </bottom>
      <diagonal/>
    </border>
    <border>
      <left/>
      <right style="medium">
        <color auto="1"/>
      </right>
      <top/>
      <bottom style="medium">
        <color auto="1"/>
      </bottom>
      <diagonal/>
    </border>
  </borders>
  <cellStyleXfs count="14">
    <xf numFmtId="0" fontId="0" fillId="0" borderId="0"/>
    <xf numFmtId="165" fontId="1" fillId="0" borderId="0" applyFont="0" applyFill="0" applyBorder="0" applyAlignment="0" applyProtection="0"/>
    <xf numFmtId="0" fontId="2" fillId="0" borderId="0"/>
    <xf numFmtId="0" fontId="2" fillId="0" borderId="0"/>
    <xf numFmtId="0" fontId="1" fillId="0" borderId="0"/>
    <xf numFmtId="164"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167" fontId="2" fillId="0" borderId="0" applyFont="0" applyFill="0" applyBorder="0" applyAlignment="0" applyProtection="0"/>
    <xf numFmtId="0" fontId="2" fillId="0" borderId="0"/>
    <xf numFmtId="168" fontId="2" fillId="0" borderId="0" applyFont="0" applyFill="0" applyBorder="0" applyAlignment="0" applyProtection="0"/>
  </cellStyleXfs>
  <cellXfs count="162">
    <xf numFmtId="0" fontId="0" fillId="0" borderId="0" xfId="0"/>
    <xf numFmtId="0" fontId="0" fillId="0" borderId="0" xfId="0" applyAlignment="1">
      <alignment horizontal="center" vertical="center"/>
    </xf>
    <xf numFmtId="0" fontId="10" fillId="0" borderId="0" xfId="0" applyFont="1"/>
    <xf numFmtId="0" fontId="4"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horizontal="justify" vertical="center"/>
    </xf>
    <xf numFmtId="0" fontId="8"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12" fillId="0" borderId="1" xfId="0" applyFont="1" applyBorder="1" applyAlignment="1">
      <alignment horizontal="center" vertical="center" wrapText="1"/>
    </xf>
    <xf numFmtId="0" fontId="0" fillId="2" borderId="0" xfId="0" applyFill="1"/>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5" fillId="2" borderId="17" xfId="0" applyFont="1" applyFill="1" applyBorder="1" applyAlignment="1">
      <alignment horizontal="justify" vertical="justify" wrapText="1"/>
    </xf>
    <xf numFmtId="3" fontId="13" fillId="2" borderId="10" xfId="0" applyNumberFormat="1" applyFont="1" applyFill="1" applyBorder="1" applyAlignment="1">
      <alignment horizontal="center" vertical="center"/>
    </xf>
    <xf numFmtId="0" fontId="13" fillId="2" borderId="10" xfId="0" applyFont="1" applyFill="1" applyBorder="1" applyAlignment="1">
      <alignment horizont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16" fillId="2" borderId="0" xfId="0" applyFont="1" applyFill="1"/>
    <xf numFmtId="0" fontId="0" fillId="2" borderId="0" xfId="0" applyFill="1" applyAlignment="1">
      <alignment vertical="top"/>
    </xf>
    <xf numFmtId="0" fontId="5" fillId="2" borderId="17" xfId="0" applyFont="1" applyFill="1" applyBorder="1" applyAlignment="1">
      <alignment horizontal="justify" wrapText="1"/>
    </xf>
    <xf numFmtId="0" fontId="13" fillId="2" borderId="10" xfId="0" applyFont="1" applyFill="1" applyBorder="1" applyAlignment="1">
      <alignment horizontal="center" vertical="center"/>
    </xf>
    <xf numFmtId="0" fontId="5" fillId="2" borderId="0" xfId="0" applyFont="1" applyFill="1" applyAlignment="1">
      <alignment horizontal="center" vertical="center" wrapText="1"/>
    </xf>
    <xf numFmtId="165" fontId="17" fillId="2" borderId="12" xfId="1" applyFont="1" applyFill="1" applyBorder="1" applyAlignment="1">
      <alignment horizontal="center"/>
    </xf>
    <xf numFmtId="0" fontId="0" fillId="2" borderId="18" xfId="0" applyFill="1" applyBorder="1"/>
    <xf numFmtId="0" fontId="0" fillId="2" borderId="19" xfId="0" applyFill="1" applyBorder="1"/>
    <xf numFmtId="0" fontId="0" fillId="2" borderId="16" xfId="0" applyFill="1" applyBorder="1"/>
    <xf numFmtId="165" fontId="18" fillId="2" borderId="14" xfId="1" applyFont="1" applyFill="1" applyBorder="1" applyAlignment="1">
      <alignment horizontal="center"/>
    </xf>
    <xf numFmtId="170" fontId="17" fillId="2" borderId="20" xfId="1" applyNumberFormat="1" applyFont="1" applyFill="1" applyBorder="1"/>
    <xf numFmtId="3" fontId="17" fillId="2" borderId="0" xfId="0" applyNumberFormat="1" applyFont="1" applyFill="1"/>
    <xf numFmtId="0" fontId="17" fillId="2" borderId="0" xfId="0" applyFont="1" applyFill="1" applyAlignment="1">
      <alignment horizontal="center"/>
    </xf>
    <xf numFmtId="0" fontId="17" fillId="2" borderId="4" xfId="0" applyFont="1" applyFill="1" applyBorder="1"/>
    <xf numFmtId="9" fontId="17" fillId="2" borderId="20" xfId="8" applyFont="1" applyFill="1" applyBorder="1"/>
    <xf numFmtId="170" fontId="17" fillId="2" borderId="0" xfId="1" applyNumberFormat="1" applyFont="1" applyFill="1" applyBorder="1"/>
    <xf numFmtId="165" fontId="17" fillId="2" borderId="14" xfId="1" applyFont="1" applyFill="1" applyBorder="1" applyAlignment="1">
      <alignment horizontal="center"/>
    </xf>
    <xf numFmtId="165" fontId="17" fillId="2" borderId="20" xfId="1" applyFont="1" applyFill="1" applyBorder="1"/>
    <xf numFmtId="170" fontId="17" fillId="2" borderId="11" xfId="0" applyNumberFormat="1" applyFont="1" applyFill="1" applyBorder="1" applyAlignment="1">
      <alignment horizontal="center" vertical="center" wrapText="1"/>
    </xf>
    <xf numFmtId="0" fontId="17" fillId="2" borderId="11" xfId="0" applyFont="1" applyFill="1" applyBorder="1" applyAlignment="1">
      <alignment horizontal="center" vertical="center" wrapText="1"/>
    </xf>
    <xf numFmtId="2" fontId="17" fillId="2" borderId="20" xfId="1" applyNumberFormat="1" applyFont="1" applyFill="1" applyBorder="1" applyAlignment="1">
      <alignment horizontal="right"/>
    </xf>
    <xf numFmtId="170" fontId="17" fillId="2" borderId="19" xfId="1" applyNumberFormat="1" applyFont="1" applyFill="1" applyBorder="1"/>
    <xf numFmtId="0" fontId="18" fillId="2" borderId="14" xfId="0" applyFont="1" applyFill="1" applyBorder="1" applyAlignment="1">
      <alignment horizontal="center" vertical="justify" wrapText="1"/>
    </xf>
    <xf numFmtId="3" fontId="17" fillId="2" borderId="11" xfId="0" applyNumberFormat="1" applyFont="1" applyFill="1" applyBorder="1"/>
    <xf numFmtId="0" fontId="17" fillId="2" borderId="11" xfId="0" applyFont="1" applyFill="1" applyBorder="1" applyAlignment="1">
      <alignment horizontal="center"/>
    </xf>
    <xf numFmtId="39" fontId="17" fillId="2" borderId="20" xfId="1" applyNumberFormat="1" applyFont="1" applyFill="1" applyBorder="1"/>
    <xf numFmtId="170" fontId="17" fillId="2" borderId="11" xfId="1" applyNumberFormat="1" applyFont="1" applyFill="1" applyBorder="1"/>
    <xf numFmtId="0" fontId="18" fillId="2" borderId="13" xfId="0" applyFont="1" applyFill="1" applyBorder="1" applyAlignment="1">
      <alignment horizontal="center" vertical="justify" wrapText="1"/>
    </xf>
    <xf numFmtId="0" fontId="17" fillId="2" borderId="21" xfId="0" applyFont="1" applyFill="1" applyBorder="1"/>
    <xf numFmtId="0" fontId="17" fillId="2" borderId="22" xfId="0" applyFont="1" applyFill="1" applyBorder="1"/>
    <xf numFmtId="0" fontId="18" fillId="2" borderId="23" xfId="0" applyFont="1" applyFill="1" applyBorder="1" applyAlignment="1">
      <alignment horizontal="center"/>
    </xf>
    <xf numFmtId="0" fontId="18" fillId="2" borderId="8" xfId="0" applyFont="1" applyFill="1" applyBorder="1" applyAlignment="1">
      <alignment horizontal="center" vertical="center" wrapText="1"/>
    </xf>
    <xf numFmtId="2" fontId="17" fillId="2" borderId="20" xfId="8" applyNumberFormat="1" applyFont="1" applyFill="1" applyBorder="1" applyAlignment="1">
      <alignment horizontal="right"/>
    </xf>
    <xf numFmtId="0" fontId="19" fillId="2" borderId="8" xfId="0" applyFont="1" applyFill="1" applyBorder="1" applyAlignment="1">
      <alignment horizontal="center" vertical="center" wrapText="1"/>
    </xf>
    <xf numFmtId="9" fontId="0" fillId="2" borderId="0" xfId="0" applyNumberFormat="1" applyFill="1"/>
    <xf numFmtId="9" fontId="0" fillId="2" borderId="0" xfId="9" applyNumberFormat="1" applyFont="1" applyFill="1" applyAlignment="1">
      <alignment vertical="center"/>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41" fontId="0" fillId="2" borderId="0" xfId="9" applyFont="1" applyFill="1" applyAlignment="1">
      <alignment vertical="center"/>
    </xf>
    <xf numFmtId="0" fontId="22" fillId="2" borderId="1" xfId="0" applyFont="1" applyFill="1" applyBorder="1" applyAlignment="1">
      <alignment horizontal="center" vertical="center"/>
    </xf>
    <xf numFmtId="0" fontId="6" fillId="2" borderId="1" xfId="0" applyFont="1" applyFill="1" applyBorder="1"/>
    <xf numFmtId="0" fontId="6" fillId="2" borderId="1" xfId="0" applyFont="1" applyFill="1" applyBorder="1" applyAlignment="1">
      <alignment horizontal="justify" vertical="center" wrapText="1"/>
    </xf>
    <xf numFmtId="3" fontId="0" fillId="2" borderId="0" xfId="0" applyNumberFormat="1" applyFill="1"/>
    <xf numFmtId="0" fontId="6" fillId="2" borderId="1" xfId="0" applyFont="1" applyFill="1" applyBorder="1" applyAlignment="1">
      <alignment vertical="center"/>
    </xf>
    <xf numFmtId="171" fontId="0" fillId="2" borderId="0" xfId="7" applyNumberFormat="1" applyFont="1" applyFill="1"/>
    <xf numFmtId="0" fontId="6" fillId="2" borderId="1" xfId="0" applyFont="1" applyFill="1" applyBorder="1" applyAlignment="1">
      <alignment horizontal="center" vertical="center"/>
    </xf>
    <xf numFmtId="0" fontId="3" fillId="2" borderId="0" xfId="0" applyFont="1" applyFill="1"/>
    <xf numFmtId="0" fontId="0" fillId="2" borderId="0" xfId="0" applyFill="1" applyAlignment="1">
      <alignment horizontal="justify" vertical="justify"/>
    </xf>
    <xf numFmtId="0" fontId="0" fillId="2" borderId="0" xfId="0" applyFill="1" applyAlignment="1">
      <alignment vertical="center"/>
    </xf>
    <xf numFmtId="0" fontId="0" fillId="2" borderId="0" xfId="0" applyFill="1" applyAlignment="1">
      <alignment horizontal="center"/>
    </xf>
    <xf numFmtId="0" fontId="3" fillId="2" borderId="1" xfId="0" applyFont="1" applyFill="1" applyBorder="1" applyAlignment="1">
      <alignment horizontal="center"/>
    </xf>
    <xf numFmtId="165" fontId="17" fillId="2" borderId="1" xfId="1" applyFont="1" applyFill="1" applyBorder="1" applyAlignment="1">
      <alignment horizontal="right"/>
    </xf>
    <xf numFmtId="2" fontId="17" fillId="2" borderId="1" xfId="0" applyNumberFormat="1" applyFont="1" applyFill="1" applyBorder="1" applyAlignment="1">
      <alignment horizontal="right"/>
    </xf>
    <xf numFmtId="0" fontId="0" fillId="2" borderId="1" xfId="0" applyFill="1" applyBorder="1" applyAlignment="1">
      <alignment horizontal="center"/>
    </xf>
    <xf numFmtId="0" fontId="6" fillId="2" borderId="1" xfId="0" applyFont="1" applyFill="1" applyBorder="1" applyAlignment="1">
      <alignment wrapText="1"/>
    </xf>
    <xf numFmtId="9" fontId="17" fillId="2" borderId="1" xfId="8" applyFont="1" applyFill="1" applyBorder="1" applyAlignment="1">
      <alignment horizontal="right" vertical="center"/>
    </xf>
    <xf numFmtId="9" fontId="17" fillId="2" borderId="13" xfId="8" applyFont="1" applyFill="1" applyBorder="1" applyAlignment="1">
      <alignment horizontal="right" vertical="center"/>
    </xf>
    <xf numFmtId="0" fontId="22" fillId="2" borderId="23" xfId="0" applyFont="1" applyFill="1" applyBorder="1" applyAlignment="1">
      <alignment horizontal="center" vertical="center"/>
    </xf>
    <xf numFmtId="0" fontId="6" fillId="2" borderId="13" xfId="0" applyFont="1" applyFill="1" applyBorder="1" applyAlignment="1">
      <alignment horizontal="left" vertical="center" wrapText="1"/>
    </xf>
    <xf numFmtId="172" fontId="17" fillId="2" borderId="12" xfId="0" applyNumberFormat="1" applyFont="1" applyFill="1" applyBorder="1" applyAlignment="1">
      <alignment horizontal="right" vertical="center"/>
    </xf>
    <xf numFmtId="0" fontId="22" fillId="2" borderId="18" xfId="0" applyFont="1" applyFill="1" applyBorder="1" applyAlignment="1">
      <alignment horizontal="center" vertical="center"/>
    </xf>
    <xf numFmtId="0" fontId="6" fillId="2" borderId="12" xfId="0" applyFont="1" applyFill="1" applyBorder="1" applyAlignment="1">
      <alignment vertical="center"/>
    </xf>
    <xf numFmtId="0" fontId="18" fillId="2" borderId="1" xfId="0" applyFont="1" applyFill="1" applyBorder="1" applyAlignment="1">
      <alignment horizontal="center" vertical="center" wrapText="1"/>
    </xf>
    <xf numFmtId="0" fontId="23" fillId="2" borderId="0" xfId="0" applyFont="1" applyFill="1"/>
    <xf numFmtId="0" fontId="19" fillId="2" borderId="0" xfId="0" applyFont="1" applyFill="1"/>
    <xf numFmtId="0" fontId="7" fillId="2" borderId="0" xfId="0" applyFont="1" applyFill="1" applyAlignment="1">
      <alignment horizontal="left"/>
    </xf>
    <xf numFmtId="9" fontId="5" fillId="2" borderId="4" xfId="0" applyNumberFormat="1" applyFont="1" applyFill="1" applyBorder="1" applyAlignment="1">
      <alignment horizontal="center" vertical="justify" wrapText="1"/>
    </xf>
    <xf numFmtId="0" fontId="5" fillId="2" borderId="0" xfId="0" applyFont="1" applyFill="1" applyAlignment="1">
      <alignment horizontal="center" vertical="justify" wrapText="1"/>
    </xf>
    <xf numFmtId="0" fontId="5" fillId="2" borderId="20" xfId="0" applyFont="1" applyFill="1" applyBorder="1" applyAlignment="1">
      <alignment horizontal="center" vertical="justify" wrapText="1"/>
    </xf>
    <xf numFmtId="0" fontId="24" fillId="0" borderId="1" xfId="0" applyFont="1" applyBorder="1" applyAlignment="1">
      <alignment horizontal="justify" vertical="center" wrapText="1"/>
    </xf>
    <xf numFmtId="169" fontId="25" fillId="2" borderId="17" xfId="8" applyNumberFormat="1" applyFont="1" applyFill="1" applyBorder="1" applyAlignment="1">
      <alignment horizontal="center" vertical="center"/>
    </xf>
    <xf numFmtId="0" fontId="2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8" fillId="0" borderId="0" xfId="0" applyFont="1"/>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9" xfId="0" applyFont="1" applyBorder="1"/>
    <xf numFmtId="0" fontId="7" fillId="0" borderId="9" xfId="0" applyFont="1" applyBorder="1"/>
    <xf numFmtId="0" fontId="7"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9" xfId="0" applyFont="1" applyBorder="1" applyAlignment="1">
      <alignment horizontal="justify" vertical="center" wrapText="1"/>
    </xf>
    <xf numFmtId="0" fontId="14" fillId="2"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169" fontId="25" fillId="2" borderId="1" xfId="8" applyNumberFormat="1" applyFont="1" applyFill="1" applyBorder="1" applyAlignment="1">
      <alignment horizontal="center" vertical="center"/>
    </xf>
    <xf numFmtId="0" fontId="5" fillId="2" borderId="1" xfId="0" applyFont="1" applyFill="1" applyBorder="1" applyAlignment="1">
      <alignment horizontal="center" vertical="center" wrapText="1"/>
    </xf>
    <xf numFmtId="9" fontId="3" fillId="2" borderId="0" xfId="0" applyNumberFormat="1" applyFont="1" applyFill="1" applyAlignment="1">
      <alignment horizontal="center"/>
    </xf>
    <xf numFmtId="9" fontId="3" fillId="2" borderId="0" xfId="0" applyNumberFormat="1" applyFont="1" applyFill="1" applyAlignment="1">
      <alignment horizontal="center" vertical="center"/>
    </xf>
    <xf numFmtId="0" fontId="14" fillId="2" borderId="1" xfId="0" applyFont="1" applyFill="1" applyBorder="1" applyAlignment="1">
      <alignment horizontal="center" vertical="center" wrapText="1"/>
    </xf>
    <xf numFmtId="173" fontId="0" fillId="2" borderId="0" xfId="0" applyNumberFormat="1" applyFill="1"/>
    <xf numFmtId="39" fontId="18" fillId="2" borderId="20" xfId="1" applyNumberFormat="1" applyFont="1" applyFill="1" applyBorder="1" applyAlignment="1">
      <alignment horizontal="center"/>
    </xf>
    <xf numFmtId="9" fontId="18" fillId="2" borderId="20" xfId="8" applyFont="1" applyFill="1" applyBorder="1" applyAlignment="1">
      <alignment horizontal="center"/>
    </xf>
    <xf numFmtId="165" fontId="18" fillId="2" borderId="20" xfId="1" applyFont="1" applyFill="1" applyBorder="1"/>
    <xf numFmtId="170" fontId="18" fillId="2" borderId="20" xfId="1" applyNumberFormat="1" applyFont="1" applyFill="1" applyBorder="1"/>
    <xf numFmtId="2" fontId="18" fillId="2" borderId="20" xfId="8" applyNumberFormat="1" applyFont="1" applyFill="1" applyBorder="1" applyAlignment="1">
      <alignment horizontal="center"/>
    </xf>
    <xf numFmtId="2" fontId="18" fillId="2" borderId="20" xfId="1" applyNumberFormat="1" applyFont="1" applyFill="1" applyBorder="1" applyAlignment="1">
      <alignment horizontal="center" vertical="center"/>
    </xf>
    <xf numFmtId="2" fontId="18" fillId="2" borderId="20" xfId="1" applyNumberFormat="1" applyFont="1" applyFill="1" applyBorder="1" applyAlignment="1">
      <alignment horizontal="center"/>
    </xf>
    <xf numFmtId="0" fontId="18" fillId="2" borderId="14" xfId="0" applyFont="1" applyFill="1" applyBorder="1" applyAlignment="1">
      <alignment horizontal="center" vertical="center" wrapText="1"/>
    </xf>
    <xf numFmtId="169" fontId="28" fillId="2" borderId="17" xfId="8" applyNumberFormat="1" applyFont="1" applyFill="1" applyBorder="1" applyAlignment="1">
      <alignment horizontal="center" vertical="center"/>
    </xf>
    <xf numFmtId="0" fontId="0" fillId="2" borderId="1" xfId="0" applyFill="1" applyBorder="1" applyAlignment="1">
      <alignment horizontal="center" vertical="center"/>
    </xf>
    <xf numFmtId="165" fontId="17" fillId="2" borderId="14" xfId="1" applyFont="1" applyFill="1" applyBorder="1" applyAlignment="1">
      <alignment vertical="center" wrapText="1"/>
    </xf>
    <xf numFmtId="165" fontId="17" fillId="2" borderId="12" xfId="1" applyFont="1" applyFill="1" applyBorder="1" applyAlignment="1">
      <alignment vertical="center" wrapText="1"/>
    </xf>
    <xf numFmtId="9" fontId="17" fillId="2" borderId="14" xfId="8" applyFont="1" applyFill="1" applyBorder="1" applyAlignment="1">
      <alignment vertical="center" wrapText="1"/>
    </xf>
    <xf numFmtId="9" fontId="0" fillId="2"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7" fillId="3" borderId="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15" fillId="2" borderId="2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5" fillId="2" borderId="0" xfId="0" applyFont="1" applyFill="1" applyAlignment="1">
      <alignment horizontal="center" vertical="center"/>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2" borderId="27" xfId="0" applyFont="1" applyFill="1" applyBorder="1" applyAlignment="1">
      <alignment horizontal="center" vertical="center" wrapText="1"/>
    </xf>
    <xf numFmtId="0" fontId="3" fillId="2" borderId="0" xfId="0" applyFont="1" applyFill="1" applyAlignment="1">
      <alignment horizontal="center"/>
    </xf>
    <xf numFmtId="0" fontId="6" fillId="2" borderId="1"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4" xfId="0" applyFont="1" applyFill="1" applyBorder="1" applyAlignment="1">
      <alignment horizontal="center" vertical="center" wrapText="1"/>
    </xf>
    <xf numFmtId="9" fontId="5" fillId="2" borderId="4" xfId="0" applyNumberFormat="1" applyFont="1" applyFill="1" applyBorder="1" applyAlignment="1">
      <alignment horizontal="center" vertical="justify" wrapText="1"/>
    </xf>
    <xf numFmtId="0" fontId="5" fillId="2" borderId="0" xfId="0" applyFont="1" applyFill="1" applyAlignment="1">
      <alignment horizontal="center" vertical="justify" wrapText="1"/>
    </xf>
    <xf numFmtId="0" fontId="5" fillId="2" borderId="20" xfId="0" applyFont="1" applyFill="1" applyBorder="1" applyAlignment="1">
      <alignment horizontal="center" vertical="justify"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5" fillId="2" borderId="0" xfId="0" applyFont="1" applyFill="1" applyAlignment="1">
      <alignment horizontal="left" vertical="justify"/>
    </xf>
    <xf numFmtId="0" fontId="18" fillId="2" borderId="26" xfId="0" applyFont="1" applyFill="1" applyBorder="1" applyAlignment="1">
      <alignment horizontal="center" vertical="center" wrapText="1"/>
    </xf>
    <xf numFmtId="0" fontId="18" fillId="2" borderId="25" xfId="0" applyFont="1" applyFill="1" applyBorder="1" applyAlignment="1">
      <alignment horizontal="center" vertical="center"/>
    </xf>
    <xf numFmtId="0" fontId="5" fillId="2" borderId="0" xfId="0" applyFont="1" applyFill="1" applyAlignment="1">
      <alignment horizontal="left" vertical="center" wrapText="1"/>
    </xf>
  </cellXfs>
  <cellStyles count="14">
    <cellStyle name="Millares [0]" xfId="9" builtinId="6"/>
    <cellStyle name="Millares [0] 2" xfId="6" xr:uid="{00000000-0005-0000-0000-000000000000}"/>
    <cellStyle name="Millares 2" xfId="1" xr:uid="{00000000-0005-0000-0000-000001000000}"/>
    <cellStyle name="Millares 3" xfId="13" xr:uid="{93CA7642-1362-4FB4-8D6D-77098033B4D9}"/>
    <cellStyle name="Moneda [0] 2" xfId="5" xr:uid="{00000000-0005-0000-0000-000002000000}"/>
    <cellStyle name="Moneda 2" xfId="7" xr:uid="{00000000-0005-0000-0000-000003000000}"/>
    <cellStyle name="Moneda 2 2" xfId="11" xr:uid="{90075D3D-DA41-4505-A0DA-09B1DDF2F385}"/>
    <cellStyle name="Moneda 3" xfId="10" xr:uid="{611E0D49-1EED-4264-8D7D-17DB6383A06B}"/>
    <cellStyle name="Normal" xfId="0" builtinId="0"/>
    <cellStyle name="Normal 2" xfId="2" xr:uid="{00000000-0005-0000-0000-000005000000}"/>
    <cellStyle name="Normal 3" xfId="3" xr:uid="{00000000-0005-0000-0000-000006000000}"/>
    <cellStyle name="Normal 4" xfId="4" xr:uid="{00000000-0005-0000-0000-000007000000}"/>
    <cellStyle name="Normal 4 2" xfId="12" xr:uid="{917E4D0C-6810-4AF1-A9D1-9CBD1F2D18F9}"/>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B53D7-BCAA-4A3A-A6D4-66E55DB299DE}">
  <sheetPr>
    <pageSetUpPr fitToPage="1"/>
  </sheetPr>
  <dimension ref="A1:H37"/>
  <sheetViews>
    <sheetView view="pageBreakPreview" topLeftCell="A5" zoomScale="60" zoomScaleNormal="69" workbookViewId="0">
      <selection activeCell="E2" sqref="E2"/>
    </sheetView>
  </sheetViews>
  <sheetFormatPr baseColWidth="10" defaultRowHeight="15" x14ac:dyDescent="0.25"/>
  <cols>
    <col min="1" max="1" width="76.42578125" customWidth="1"/>
    <col min="2" max="4" width="30" style="1" customWidth="1"/>
    <col min="5" max="5" width="27.7109375" style="1" customWidth="1"/>
  </cols>
  <sheetData>
    <row r="1" spans="1:8" s="10" customFormat="1" ht="54.75" customHeight="1" x14ac:dyDescent="0.25">
      <c r="A1" s="126" t="s">
        <v>86</v>
      </c>
      <c r="B1" s="127"/>
      <c r="C1" s="127"/>
      <c r="D1" s="127"/>
      <c r="E1" s="127"/>
      <c r="F1" s="9"/>
      <c r="G1" s="9"/>
      <c r="H1" s="9"/>
    </row>
    <row r="2" spans="1:8" s="2" customFormat="1" ht="163.5" customHeight="1" x14ac:dyDescent="0.3">
      <c r="A2" s="3" t="s">
        <v>2</v>
      </c>
      <c r="B2" s="3" t="s">
        <v>83</v>
      </c>
      <c r="C2" s="3" t="s">
        <v>84</v>
      </c>
      <c r="D2" s="3" t="s">
        <v>85</v>
      </c>
      <c r="E2" s="3" t="s">
        <v>117</v>
      </c>
    </row>
    <row r="3" spans="1:8" ht="21" customHeight="1" x14ac:dyDescent="0.25">
      <c r="A3" s="4" t="s">
        <v>3</v>
      </c>
      <c r="B3" s="5" t="s">
        <v>87</v>
      </c>
      <c r="C3" s="5" t="s">
        <v>98</v>
      </c>
      <c r="D3" s="5" t="s">
        <v>107</v>
      </c>
      <c r="E3" s="5" t="s">
        <v>106</v>
      </c>
    </row>
    <row r="4" spans="1:8" ht="117.75" customHeight="1" x14ac:dyDescent="0.25">
      <c r="A4" s="7" t="s">
        <v>42</v>
      </c>
      <c r="B4" s="11" t="s">
        <v>0</v>
      </c>
      <c r="C4" s="5" t="s">
        <v>99</v>
      </c>
      <c r="D4" s="5" t="s">
        <v>0</v>
      </c>
      <c r="E4" s="5" t="s">
        <v>0</v>
      </c>
    </row>
    <row r="5" spans="1:8" ht="39" customHeight="1" x14ac:dyDescent="0.25">
      <c r="A5" s="4" t="s">
        <v>4</v>
      </c>
      <c r="B5" s="5" t="s">
        <v>88</v>
      </c>
      <c r="C5" s="5" t="s">
        <v>100</v>
      </c>
      <c r="D5" s="5" t="s">
        <v>107</v>
      </c>
      <c r="E5" s="5" t="s">
        <v>111</v>
      </c>
    </row>
    <row r="6" spans="1:8" ht="141" customHeight="1" x14ac:dyDescent="0.25">
      <c r="A6" s="7" t="s">
        <v>43</v>
      </c>
      <c r="B6" s="5" t="s">
        <v>0</v>
      </c>
      <c r="C6" s="5" t="s">
        <v>99</v>
      </c>
      <c r="D6" s="5" t="s">
        <v>108</v>
      </c>
      <c r="E6" s="5" t="s">
        <v>0</v>
      </c>
    </row>
    <row r="7" spans="1:8" ht="30.95" customHeight="1" x14ac:dyDescent="0.25">
      <c r="A7" s="4" t="s">
        <v>44</v>
      </c>
      <c r="B7" s="5" t="s">
        <v>5</v>
      </c>
      <c r="C7" s="5" t="s">
        <v>5</v>
      </c>
      <c r="D7" s="5" t="s">
        <v>5</v>
      </c>
      <c r="E7" s="5" t="s">
        <v>5</v>
      </c>
    </row>
    <row r="8" spans="1:8" ht="141" customHeight="1" x14ac:dyDescent="0.25">
      <c r="A8" s="7" t="s">
        <v>45</v>
      </c>
      <c r="B8" s="5" t="s">
        <v>5</v>
      </c>
      <c r="C8" s="5" t="s">
        <v>5</v>
      </c>
      <c r="D8" s="5" t="s">
        <v>5</v>
      </c>
      <c r="E8" s="5" t="s">
        <v>5</v>
      </c>
    </row>
    <row r="9" spans="1:8" ht="33.75" customHeight="1" x14ac:dyDescent="0.25">
      <c r="A9" s="4" t="s">
        <v>46</v>
      </c>
      <c r="B9" s="5" t="s">
        <v>89</v>
      </c>
      <c r="C9" s="5" t="s">
        <v>101</v>
      </c>
      <c r="D9" s="5" t="s">
        <v>107</v>
      </c>
      <c r="E9" s="5" t="s">
        <v>112</v>
      </c>
    </row>
    <row r="10" spans="1:8" ht="188.45" customHeight="1" x14ac:dyDescent="0.25">
      <c r="A10" s="7" t="s">
        <v>47</v>
      </c>
      <c r="B10" s="5" t="s">
        <v>6</v>
      </c>
      <c r="C10" s="5" t="s">
        <v>99</v>
      </c>
      <c r="D10" s="5" t="s">
        <v>108</v>
      </c>
      <c r="E10" s="11" t="s">
        <v>0</v>
      </c>
    </row>
    <row r="11" spans="1:8" ht="33.950000000000003" customHeight="1" x14ac:dyDescent="0.25">
      <c r="A11" s="4" t="s">
        <v>48</v>
      </c>
      <c r="B11" s="5" t="s">
        <v>5</v>
      </c>
      <c r="C11" s="5" t="s">
        <v>5</v>
      </c>
      <c r="D11" s="5" t="s">
        <v>5</v>
      </c>
      <c r="E11" s="5" t="s">
        <v>113</v>
      </c>
    </row>
    <row r="12" spans="1:8" ht="200.1" customHeight="1" x14ac:dyDescent="0.25">
      <c r="A12" s="7" t="s">
        <v>49</v>
      </c>
      <c r="B12" s="5" t="s">
        <v>5</v>
      </c>
      <c r="C12" s="5" t="s">
        <v>5</v>
      </c>
      <c r="D12" s="5" t="s">
        <v>5</v>
      </c>
      <c r="E12" s="5" t="s">
        <v>0</v>
      </c>
    </row>
    <row r="13" spans="1:8" ht="22.5" customHeight="1" x14ac:dyDescent="0.25">
      <c r="A13" s="4" t="s">
        <v>50</v>
      </c>
      <c r="B13" s="5" t="s">
        <v>91</v>
      </c>
      <c r="C13" s="5" t="s">
        <v>102</v>
      </c>
      <c r="D13" s="5" t="s">
        <v>5</v>
      </c>
      <c r="E13" s="5" t="s">
        <v>11</v>
      </c>
    </row>
    <row r="14" spans="1:8" ht="389.45" customHeight="1" x14ac:dyDescent="0.25">
      <c r="A14" s="7" t="s">
        <v>90</v>
      </c>
      <c r="B14" s="5" t="s">
        <v>6</v>
      </c>
      <c r="C14" s="5" t="s">
        <v>99</v>
      </c>
      <c r="D14" s="5" t="s">
        <v>108</v>
      </c>
      <c r="E14" s="5" t="s">
        <v>122</v>
      </c>
    </row>
    <row r="15" spans="1:8" ht="35.25" customHeight="1" x14ac:dyDescent="0.25">
      <c r="A15" s="4" t="s">
        <v>51</v>
      </c>
      <c r="B15" s="5" t="s">
        <v>94</v>
      </c>
      <c r="C15" s="5" t="s">
        <v>103</v>
      </c>
      <c r="D15" s="5" t="s">
        <v>107</v>
      </c>
      <c r="E15" s="5" t="s">
        <v>12</v>
      </c>
    </row>
    <row r="16" spans="1:8" ht="248.45" customHeight="1" x14ac:dyDescent="0.25">
      <c r="A16" s="7" t="s">
        <v>52</v>
      </c>
      <c r="B16" s="91" t="s">
        <v>92</v>
      </c>
      <c r="C16" s="5" t="s">
        <v>105</v>
      </c>
      <c r="D16" s="91" t="s">
        <v>92</v>
      </c>
      <c r="E16" s="5" t="s">
        <v>9</v>
      </c>
    </row>
    <row r="17" spans="1:5" ht="34.5" customHeight="1" x14ac:dyDescent="0.25">
      <c r="A17" s="4" t="s">
        <v>53</v>
      </c>
      <c r="B17" s="5" t="s">
        <v>93</v>
      </c>
      <c r="C17" s="5" t="s">
        <v>8</v>
      </c>
      <c r="D17" s="5" t="s">
        <v>107</v>
      </c>
      <c r="E17" s="5" t="s">
        <v>114</v>
      </c>
    </row>
    <row r="18" spans="1:5" ht="107.25" customHeight="1" x14ac:dyDescent="0.25">
      <c r="A18" s="7" t="s">
        <v>54</v>
      </c>
      <c r="B18" s="11" t="s">
        <v>0</v>
      </c>
      <c r="C18" s="5" t="s">
        <v>99</v>
      </c>
      <c r="D18" s="5" t="s">
        <v>0</v>
      </c>
      <c r="E18" s="5" t="s">
        <v>9</v>
      </c>
    </row>
    <row r="19" spans="1:5" ht="34.5" customHeight="1" x14ac:dyDescent="0.25">
      <c r="A19" s="4" t="s">
        <v>55</v>
      </c>
      <c r="B19" s="5" t="s">
        <v>95</v>
      </c>
      <c r="C19" s="5" t="s">
        <v>104</v>
      </c>
      <c r="D19" s="5" t="s">
        <v>107</v>
      </c>
      <c r="E19" s="5" t="s">
        <v>115</v>
      </c>
    </row>
    <row r="20" spans="1:5" ht="173.45" customHeight="1" x14ac:dyDescent="0.25">
      <c r="A20" s="7" t="s">
        <v>56</v>
      </c>
      <c r="B20" s="5" t="s">
        <v>0</v>
      </c>
      <c r="C20" s="5" t="s">
        <v>0</v>
      </c>
      <c r="D20" s="5" t="s">
        <v>0</v>
      </c>
      <c r="E20" s="5" t="s">
        <v>6</v>
      </c>
    </row>
    <row r="21" spans="1:5" ht="26.25" customHeight="1" x14ac:dyDescent="0.25">
      <c r="A21" s="4" t="s">
        <v>57</v>
      </c>
      <c r="B21" s="5" t="s">
        <v>96</v>
      </c>
      <c r="C21" s="5" t="s">
        <v>10</v>
      </c>
      <c r="D21" s="5" t="s">
        <v>109</v>
      </c>
      <c r="E21" s="5" t="s">
        <v>116</v>
      </c>
    </row>
    <row r="22" spans="1:5" ht="150" x14ac:dyDescent="0.25">
      <c r="A22" s="7" t="s">
        <v>58</v>
      </c>
      <c r="B22" s="5" t="s">
        <v>0</v>
      </c>
      <c r="C22" s="5" t="s">
        <v>0</v>
      </c>
      <c r="D22" s="5" t="s">
        <v>108</v>
      </c>
      <c r="E22" s="5" t="s">
        <v>0</v>
      </c>
    </row>
    <row r="23" spans="1:5" ht="30.75" customHeight="1" x14ac:dyDescent="0.25">
      <c r="A23" s="6" t="s">
        <v>59</v>
      </c>
      <c r="B23" s="5" t="s">
        <v>7</v>
      </c>
      <c r="C23" s="5" t="s">
        <v>106</v>
      </c>
      <c r="D23" s="5" t="s">
        <v>109</v>
      </c>
      <c r="E23" s="5" t="s">
        <v>118</v>
      </c>
    </row>
    <row r="24" spans="1:5" s="1" customFormat="1" ht="63" customHeight="1" x14ac:dyDescent="0.25">
      <c r="A24" s="7" t="s">
        <v>60</v>
      </c>
      <c r="B24" s="5" t="s">
        <v>6</v>
      </c>
      <c r="C24" s="5" t="s">
        <v>0</v>
      </c>
      <c r="D24" s="5" t="s">
        <v>108</v>
      </c>
      <c r="E24" s="5" t="s">
        <v>0</v>
      </c>
    </row>
    <row r="25" spans="1:5" s="1" customFormat="1" ht="63" customHeight="1" x14ac:dyDescent="0.25">
      <c r="A25" s="128" t="s">
        <v>61</v>
      </c>
      <c r="B25" s="129"/>
      <c r="C25" s="129"/>
      <c r="D25" s="129"/>
      <c r="E25" s="130"/>
    </row>
    <row r="26" spans="1:5" s="1" customFormat="1" ht="63" x14ac:dyDescent="0.25">
      <c r="A26" s="7" t="s">
        <v>62</v>
      </c>
      <c r="B26" s="5" t="s">
        <v>97</v>
      </c>
      <c r="C26" s="5" t="s">
        <v>97</v>
      </c>
      <c r="D26" s="92" t="s">
        <v>121</v>
      </c>
      <c r="E26" s="5" t="s">
        <v>97</v>
      </c>
    </row>
    <row r="27" spans="1:5" s="1" customFormat="1" ht="30" x14ac:dyDescent="0.25">
      <c r="A27" s="7" t="s">
        <v>63</v>
      </c>
      <c r="B27" s="5" t="s">
        <v>97</v>
      </c>
      <c r="C27" s="5" t="s">
        <v>97</v>
      </c>
      <c r="D27" s="5" t="s">
        <v>110</v>
      </c>
      <c r="E27" s="5" t="s">
        <v>97</v>
      </c>
    </row>
    <row r="28" spans="1:5" s="1" customFormat="1" ht="45" x14ac:dyDescent="0.25">
      <c r="A28" s="7" t="s">
        <v>64</v>
      </c>
      <c r="B28" s="5" t="s">
        <v>97</v>
      </c>
      <c r="C28" s="5" t="s">
        <v>97</v>
      </c>
      <c r="D28" s="5" t="s">
        <v>110</v>
      </c>
      <c r="E28" s="5" t="s">
        <v>97</v>
      </c>
    </row>
    <row r="29" spans="1:5" s="1" customFormat="1" ht="30" x14ac:dyDescent="0.25">
      <c r="A29" s="7" t="s">
        <v>65</v>
      </c>
      <c r="B29" s="5" t="s">
        <v>97</v>
      </c>
      <c r="C29" s="5" t="s">
        <v>97</v>
      </c>
      <c r="D29" s="5" t="s">
        <v>110</v>
      </c>
      <c r="E29" s="5" t="s">
        <v>97</v>
      </c>
    </row>
    <row r="30" spans="1:5" s="1" customFormat="1" ht="30" x14ac:dyDescent="0.25">
      <c r="A30" s="7" t="s">
        <v>66</v>
      </c>
      <c r="B30" s="5" t="s">
        <v>97</v>
      </c>
      <c r="C30" s="5" t="s">
        <v>97</v>
      </c>
      <c r="D30" s="5" t="s">
        <v>110</v>
      </c>
      <c r="E30" s="5" t="s">
        <v>97</v>
      </c>
    </row>
    <row r="31" spans="1:5" s="1" customFormat="1" ht="30" x14ac:dyDescent="0.25">
      <c r="A31" s="7" t="s">
        <v>67</v>
      </c>
      <c r="B31" s="5" t="s">
        <v>97</v>
      </c>
      <c r="C31" s="5" t="s">
        <v>97</v>
      </c>
      <c r="D31" s="5" t="s">
        <v>110</v>
      </c>
      <c r="E31" s="5" t="s">
        <v>97</v>
      </c>
    </row>
    <row r="32" spans="1:5" s="1" customFormat="1" ht="30" x14ac:dyDescent="0.25">
      <c r="A32" s="7" t="s">
        <v>68</v>
      </c>
      <c r="B32" s="5" t="s">
        <v>97</v>
      </c>
      <c r="C32" s="5" t="s">
        <v>97</v>
      </c>
      <c r="D32" s="5" t="s">
        <v>110</v>
      </c>
      <c r="E32" s="5" t="s">
        <v>97</v>
      </c>
    </row>
    <row r="33" spans="1:5" s="1" customFormat="1" ht="75" x14ac:dyDescent="0.25">
      <c r="A33" s="93" t="s">
        <v>69</v>
      </c>
      <c r="B33" s="91" t="s">
        <v>123</v>
      </c>
      <c r="C33" s="5" t="s">
        <v>97</v>
      </c>
      <c r="D33" s="5" t="s">
        <v>110</v>
      </c>
      <c r="E33" s="5" t="s">
        <v>97</v>
      </c>
    </row>
    <row r="34" spans="1:5" s="1" customFormat="1" ht="96" customHeight="1" x14ac:dyDescent="0.25">
      <c r="A34" s="93" t="s">
        <v>70</v>
      </c>
      <c r="B34" s="91" t="s">
        <v>120</v>
      </c>
      <c r="C34" s="91" t="s">
        <v>120</v>
      </c>
      <c r="D34" s="5" t="s">
        <v>110</v>
      </c>
      <c r="E34" s="5" t="s">
        <v>119</v>
      </c>
    </row>
    <row r="35" spans="1:5" ht="50.25" customHeight="1" x14ac:dyDescent="0.25">
      <c r="A35" s="89" t="s">
        <v>1</v>
      </c>
      <c r="B35" s="8" t="s">
        <v>6</v>
      </c>
      <c r="C35" s="8" t="s">
        <v>0</v>
      </c>
      <c r="D35" s="8" t="s">
        <v>108</v>
      </c>
      <c r="E35" s="8" t="s">
        <v>0</v>
      </c>
    </row>
    <row r="36" spans="1:5" ht="50.25" customHeight="1" x14ac:dyDescent="0.25"/>
    <row r="37" spans="1:5" ht="50.25" customHeight="1" x14ac:dyDescent="0.25"/>
  </sheetData>
  <mergeCells count="2">
    <mergeCell ref="A1:E1"/>
    <mergeCell ref="A25:E25"/>
  </mergeCells>
  <pageMargins left="0.7" right="0.7" top="0.75" bottom="0.75" header="0.3" footer="0.3"/>
  <pageSetup scale="63" fitToHeight="0" orientation="landscape" r:id="rId1"/>
  <rowBreaks count="3" manualBreakCount="3">
    <brk id="10" max="4" man="1"/>
    <brk id="13" max="6" man="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CF98F-283B-487D-ABB9-9E0C97B6480A}">
  <dimension ref="A1:E10"/>
  <sheetViews>
    <sheetView topLeftCell="A7" zoomScale="64" zoomScaleNormal="60" workbookViewId="0">
      <selection activeCell="B8" sqref="B8"/>
    </sheetView>
  </sheetViews>
  <sheetFormatPr baseColWidth="10" defaultRowHeight="15" x14ac:dyDescent="0.25"/>
  <cols>
    <col min="1" max="1" width="61.85546875" customWidth="1"/>
    <col min="2" max="2" width="21.85546875" customWidth="1"/>
    <col min="3" max="3" width="19.85546875" customWidth="1"/>
    <col min="4" max="4" width="21.140625" customWidth="1"/>
    <col min="5" max="5" width="28.140625" customWidth="1"/>
  </cols>
  <sheetData>
    <row r="1" spans="1:5" ht="15.75" x14ac:dyDescent="0.25">
      <c r="A1" s="131" t="s">
        <v>86</v>
      </c>
      <c r="B1" s="132"/>
      <c r="C1" s="132"/>
      <c r="D1" s="132"/>
      <c r="E1" s="132"/>
    </row>
    <row r="2" spans="1:5" ht="47.25" x14ac:dyDescent="0.25">
      <c r="A2" s="92" t="s">
        <v>129</v>
      </c>
      <c r="B2" s="92" t="s">
        <v>83</v>
      </c>
      <c r="C2" s="92" t="s">
        <v>84</v>
      </c>
      <c r="D2" s="92" t="s">
        <v>85</v>
      </c>
      <c r="E2" s="92" t="s">
        <v>117</v>
      </c>
    </row>
    <row r="3" spans="1:5" ht="31.5" x14ac:dyDescent="0.25">
      <c r="A3" s="4" t="s">
        <v>130</v>
      </c>
      <c r="B3" s="5" t="s">
        <v>87</v>
      </c>
      <c r="C3" s="5" t="s">
        <v>98</v>
      </c>
      <c r="D3" s="5" t="s">
        <v>107</v>
      </c>
      <c r="E3" s="5" t="s">
        <v>106</v>
      </c>
    </row>
    <row r="4" spans="1:5" ht="338.45" customHeight="1" x14ac:dyDescent="0.25">
      <c r="A4" s="7" t="s">
        <v>131</v>
      </c>
      <c r="B4" s="11" t="s">
        <v>0</v>
      </c>
      <c r="C4" s="5" t="s">
        <v>99</v>
      </c>
      <c r="D4" s="5" t="s">
        <v>0</v>
      </c>
      <c r="E4" s="5" t="s">
        <v>0</v>
      </c>
    </row>
    <row r="5" spans="1:5" ht="31.5" x14ac:dyDescent="0.25">
      <c r="A5" s="4" t="s">
        <v>132</v>
      </c>
      <c r="B5" s="5" t="s">
        <v>88</v>
      </c>
      <c r="C5" s="5" t="s">
        <v>100</v>
      </c>
      <c r="D5" s="5" t="s">
        <v>107</v>
      </c>
      <c r="E5" s="5" t="s">
        <v>111</v>
      </c>
    </row>
    <row r="6" spans="1:5" ht="254.45" customHeight="1" thickBot="1" x14ac:dyDescent="0.3">
      <c r="A6" s="95" t="s">
        <v>133</v>
      </c>
      <c r="B6" s="96" t="s">
        <v>0</v>
      </c>
      <c r="C6" s="96" t="s">
        <v>99</v>
      </c>
      <c r="D6" s="96" t="s">
        <v>108</v>
      </c>
      <c r="E6" s="96" t="s">
        <v>0</v>
      </c>
    </row>
    <row r="7" spans="1:5" ht="19.5" customHeight="1" thickBot="1" x14ac:dyDescent="0.3">
      <c r="A7" s="99" t="s">
        <v>134</v>
      </c>
      <c r="B7" s="100"/>
      <c r="C7" s="100"/>
      <c r="D7" s="100"/>
      <c r="E7" s="100"/>
    </row>
    <row r="8" spans="1:5" ht="225.75" thickBot="1" x14ac:dyDescent="0.3">
      <c r="A8" s="101" t="s">
        <v>135</v>
      </c>
      <c r="B8" s="100"/>
      <c r="C8" s="100"/>
      <c r="D8" s="100"/>
      <c r="E8" s="100"/>
    </row>
    <row r="9" spans="1:5" ht="20.45" customHeight="1" thickBot="1" x14ac:dyDescent="0.3">
      <c r="A9" s="99" t="s">
        <v>136</v>
      </c>
      <c r="B9" s="100"/>
      <c r="C9" s="100"/>
      <c r="D9" s="100"/>
      <c r="E9" s="100"/>
    </row>
    <row r="10" spans="1:5" ht="16.5" thickBot="1" x14ac:dyDescent="0.3">
      <c r="A10" s="98" t="s">
        <v>1</v>
      </c>
      <c r="B10" s="97"/>
      <c r="C10" s="97"/>
      <c r="D10" s="97"/>
      <c r="E10" s="97"/>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7DA3-9A2D-4121-A6AA-F829DB0014AA}">
  <dimension ref="A1:E7"/>
  <sheetViews>
    <sheetView zoomScale="60" zoomScaleNormal="60" workbookViewId="0">
      <selection activeCell="E15" sqref="E15"/>
    </sheetView>
  </sheetViews>
  <sheetFormatPr baseColWidth="10" defaultColWidth="10.85546875" defaultRowHeight="15" x14ac:dyDescent="0.2"/>
  <cols>
    <col min="1" max="1" width="52.28515625" style="94" customWidth="1"/>
    <col min="2" max="2" width="27.5703125" style="94" customWidth="1"/>
    <col min="3" max="4" width="30" style="94" customWidth="1"/>
    <col min="5" max="5" width="27.7109375" style="94" customWidth="1"/>
    <col min="6" max="16384" width="10.85546875" style="94"/>
  </cols>
  <sheetData>
    <row r="1" spans="1:5" ht="15.75" x14ac:dyDescent="0.2">
      <c r="A1" s="131" t="s">
        <v>86</v>
      </c>
      <c r="B1" s="132"/>
      <c r="C1" s="132"/>
      <c r="D1" s="132"/>
      <c r="E1" s="132"/>
    </row>
    <row r="2" spans="1:5" ht="47.25" x14ac:dyDescent="0.2">
      <c r="A2" s="92" t="s">
        <v>124</v>
      </c>
      <c r="B2" s="92" t="s">
        <v>83</v>
      </c>
      <c r="C2" s="92" t="s">
        <v>84</v>
      </c>
      <c r="D2" s="92" t="s">
        <v>85</v>
      </c>
      <c r="E2" s="92" t="s">
        <v>117</v>
      </c>
    </row>
    <row r="3" spans="1:5" ht="15.75" x14ac:dyDescent="0.2">
      <c r="A3" s="4" t="s">
        <v>125</v>
      </c>
      <c r="B3" s="5" t="s">
        <v>87</v>
      </c>
      <c r="C3" s="5" t="s">
        <v>98</v>
      </c>
      <c r="D3" s="5" t="s">
        <v>107</v>
      </c>
      <c r="E3" s="5" t="s">
        <v>106</v>
      </c>
    </row>
    <row r="4" spans="1:5" ht="180" x14ac:dyDescent="0.2">
      <c r="A4" s="7" t="s">
        <v>126</v>
      </c>
      <c r="B4" s="11" t="s">
        <v>0</v>
      </c>
      <c r="C4" s="5" t="s">
        <v>99</v>
      </c>
      <c r="D4" s="5" t="s">
        <v>0</v>
      </c>
      <c r="E4" s="5" t="s">
        <v>0</v>
      </c>
    </row>
    <row r="5" spans="1:5" ht="15.75" x14ac:dyDescent="0.2">
      <c r="A5" s="4" t="s">
        <v>127</v>
      </c>
      <c r="B5" s="5" t="s">
        <v>88</v>
      </c>
      <c r="C5" s="5" t="s">
        <v>100</v>
      </c>
      <c r="D5" s="5" t="s">
        <v>107</v>
      </c>
      <c r="E5" s="5" t="s">
        <v>111</v>
      </c>
    </row>
    <row r="6" spans="1:5" ht="192.6" customHeight="1" thickBot="1" x14ac:dyDescent="0.25">
      <c r="A6" s="95" t="s">
        <v>128</v>
      </c>
      <c r="B6" s="96" t="s">
        <v>0</v>
      </c>
      <c r="C6" s="96" t="s">
        <v>99</v>
      </c>
      <c r="D6" s="96" t="s">
        <v>108</v>
      </c>
      <c r="E6" s="96" t="s">
        <v>0</v>
      </c>
    </row>
    <row r="7" spans="1:5" ht="32.450000000000003" customHeight="1" thickBot="1" x14ac:dyDescent="0.3">
      <c r="A7" s="98" t="s">
        <v>1</v>
      </c>
      <c r="B7" s="97"/>
      <c r="C7" s="97"/>
      <c r="D7" s="97"/>
      <c r="E7" s="97"/>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6D1C5-AADF-448A-A6B4-57ACA4BEE1F6}">
  <sheetPr>
    <pageSetUpPr fitToPage="1"/>
  </sheetPr>
  <dimension ref="B2:J53"/>
  <sheetViews>
    <sheetView topLeftCell="A52" zoomScaleNormal="100" workbookViewId="0">
      <selection activeCell="C34" sqref="C34"/>
    </sheetView>
  </sheetViews>
  <sheetFormatPr baseColWidth="10" defaultColWidth="11.42578125" defaultRowHeight="15" x14ac:dyDescent="0.25"/>
  <cols>
    <col min="1" max="1" width="11.42578125" style="12"/>
    <col min="2" max="2" width="33.140625" style="12" customWidth="1"/>
    <col min="3" max="3" width="33" style="12" customWidth="1"/>
    <col min="4" max="4" width="11.42578125" style="12"/>
    <col min="5" max="5" width="16.85546875" style="12" bestFit="1" customWidth="1"/>
    <col min="6" max="6" width="32.5703125" style="12" customWidth="1"/>
    <col min="7" max="7" width="33.140625" style="12" customWidth="1"/>
    <col min="8" max="8" width="11.42578125" style="12"/>
    <col min="9" max="9" width="34.7109375" style="12" customWidth="1"/>
    <col min="10" max="10" width="21.42578125" style="12" customWidth="1"/>
    <col min="11" max="16384" width="11.42578125" style="12"/>
  </cols>
  <sheetData>
    <row r="2" spans="2:10" ht="15.75" thickBot="1" x14ac:dyDescent="0.3">
      <c r="B2" s="137" t="s">
        <v>81</v>
      </c>
      <c r="C2" s="137"/>
    </row>
    <row r="3" spans="2:10" ht="101.1" customHeight="1" thickBot="1" x14ac:dyDescent="0.3">
      <c r="B3" s="138" t="s">
        <v>71</v>
      </c>
      <c r="C3" s="139"/>
      <c r="D3" s="21"/>
    </row>
    <row r="4" spans="2:10" ht="19.5" customHeight="1" x14ac:dyDescent="0.25">
      <c r="B4" s="24"/>
      <c r="C4" s="24"/>
      <c r="D4" s="21"/>
    </row>
    <row r="5" spans="2:10" ht="22.5" customHeight="1" thickBot="1" x14ac:dyDescent="0.3">
      <c r="B5" s="20" t="s">
        <v>17</v>
      </c>
      <c r="C5" s="24"/>
      <c r="D5" s="21"/>
      <c r="G5" s="107">
        <v>0.5</v>
      </c>
      <c r="J5" s="108">
        <v>0.5</v>
      </c>
    </row>
    <row r="6" spans="2:10" ht="39" customHeight="1" thickBot="1" x14ac:dyDescent="0.3">
      <c r="B6" s="19" t="s">
        <v>16</v>
      </c>
      <c r="C6" s="18" t="s">
        <v>72</v>
      </c>
      <c r="D6" s="21"/>
      <c r="F6" s="19" t="s">
        <v>16</v>
      </c>
      <c r="G6" s="18" t="s">
        <v>148</v>
      </c>
      <c r="I6" s="19" t="s">
        <v>16</v>
      </c>
      <c r="J6" s="18" t="s">
        <v>149</v>
      </c>
    </row>
    <row r="7" spans="2:10" ht="15.75" customHeight="1" x14ac:dyDescent="0.25">
      <c r="B7" s="17" t="s">
        <v>15</v>
      </c>
      <c r="C7" s="23" t="s">
        <v>79</v>
      </c>
      <c r="D7" s="21"/>
      <c r="F7" s="17" t="s">
        <v>15</v>
      </c>
      <c r="G7" s="23" t="s">
        <v>79</v>
      </c>
      <c r="I7" s="17" t="s">
        <v>15</v>
      </c>
      <c r="J7" s="23" t="s">
        <v>147</v>
      </c>
    </row>
    <row r="8" spans="2:10" ht="18.75" customHeight="1" x14ac:dyDescent="0.25">
      <c r="B8" s="22" t="s">
        <v>14</v>
      </c>
      <c r="C8" s="90" t="s">
        <v>0</v>
      </c>
      <c r="D8" s="21"/>
      <c r="F8" s="22" t="s">
        <v>14</v>
      </c>
      <c r="G8" s="119" t="s">
        <v>6</v>
      </c>
      <c r="I8" s="22" t="s">
        <v>14</v>
      </c>
      <c r="J8" s="119" t="s">
        <v>6</v>
      </c>
    </row>
    <row r="9" spans="2:10" ht="69" customHeight="1" x14ac:dyDescent="0.25">
      <c r="B9" s="140" t="s">
        <v>80</v>
      </c>
      <c r="C9" s="140"/>
      <c r="F9" s="135" t="s">
        <v>80</v>
      </c>
      <c r="G9" s="136"/>
      <c r="I9" s="135" t="s">
        <v>80</v>
      </c>
      <c r="J9" s="136"/>
    </row>
    <row r="10" spans="2:10" ht="20.25" customHeight="1" x14ac:dyDescent="0.25">
      <c r="B10" s="103" t="s">
        <v>141</v>
      </c>
      <c r="C10" s="102" t="s">
        <v>0</v>
      </c>
      <c r="F10" s="103" t="s">
        <v>141</v>
      </c>
      <c r="G10" s="102" t="s">
        <v>0</v>
      </c>
      <c r="I10" s="103" t="s">
        <v>141</v>
      </c>
      <c r="J10" s="102" t="s">
        <v>6</v>
      </c>
    </row>
    <row r="11" spans="2:10" x14ac:dyDescent="0.25">
      <c r="B11" s="103" t="s">
        <v>142</v>
      </c>
      <c r="C11" s="102" t="s">
        <v>0</v>
      </c>
      <c r="F11" s="103" t="s">
        <v>142</v>
      </c>
      <c r="G11" s="102" t="s">
        <v>0</v>
      </c>
      <c r="I11" s="103" t="s">
        <v>142</v>
      </c>
      <c r="J11" s="102" t="s">
        <v>6</v>
      </c>
    </row>
    <row r="12" spans="2:10" ht="51" x14ac:dyDescent="0.25">
      <c r="B12" s="103" t="s">
        <v>143</v>
      </c>
      <c r="C12" s="102" t="s">
        <v>6</v>
      </c>
      <c r="F12" s="103" t="s">
        <v>143</v>
      </c>
      <c r="G12" s="102" t="s">
        <v>6</v>
      </c>
      <c r="I12" s="103" t="s">
        <v>143</v>
      </c>
      <c r="J12" s="102" t="s">
        <v>6</v>
      </c>
    </row>
    <row r="13" spans="2:10" ht="25.5" x14ac:dyDescent="0.25">
      <c r="B13" s="103" t="s">
        <v>144</v>
      </c>
      <c r="C13" s="102" t="s">
        <v>0</v>
      </c>
      <c r="F13" s="103" t="s">
        <v>144</v>
      </c>
      <c r="G13" s="102" t="s">
        <v>0</v>
      </c>
      <c r="I13" s="103" t="s">
        <v>144</v>
      </c>
      <c r="J13" s="102" t="s">
        <v>6</v>
      </c>
    </row>
    <row r="14" spans="2:10" ht="38.25" x14ac:dyDescent="0.25">
      <c r="B14" s="103" t="s">
        <v>145</v>
      </c>
      <c r="C14" s="102" t="s">
        <v>0</v>
      </c>
      <c r="F14" s="103" t="s">
        <v>145</v>
      </c>
      <c r="G14" s="102" t="s">
        <v>0</v>
      </c>
      <c r="I14" s="103" t="s">
        <v>145</v>
      </c>
      <c r="J14" s="102" t="s">
        <v>6</v>
      </c>
    </row>
    <row r="15" spans="2:10" ht="63.75" x14ac:dyDescent="0.25">
      <c r="B15" s="103" t="s">
        <v>146</v>
      </c>
      <c r="C15" s="102" t="s">
        <v>0</v>
      </c>
      <c r="F15" s="103" t="s">
        <v>146</v>
      </c>
      <c r="G15" s="102" t="s">
        <v>0</v>
      </c>
      <c r="I15" s="103" t="s">
        <v>146</v>
      </c>
      <c r="J15" s="102" t="s">
        <v>6</v>
      </c>
    </row>
    <row r="16" spans="2:10" x14ac:dyDescent="0.25">
      <c r="B16" s="14"/>
      <c r="C16" s="13"/>
    </row>
    <row r="17" spans="2:3" x14ac:dyDescent="0.25">
      <c r="B17" s="14"/>
      <c r="C17" s="13"/>
    </row>
    <row r="18" spans="2:3" ht="15.75" thickBot="1" x14ac:dyDescent="0.3">
      <c r="B18" s="20" t="s">
        <v>17</v>
      </c>
      <c r="C18" s="13"/>
    </row>
    <row r="19" spans="2:3" ht="15.75" thickBot="1" x14ac:dyDescent="0.3">
      <c r="B19" s="19" t="s">
        <v>16</v>
      </c>
      <c r="C19" s="18" t="s">
        <v>73</v>
      </c>
    </row>
    <row r="20" spans="2:3" x14ac:dyDescent="0.25">
      <c r="B20" s="17" t="s">
        <v>15</v>
      </c>
      <c r="C20" s="16" t="s">
        <v>78</v>
      </c>
    </row>
    <row r="21" spans="2:3" ht="17.25" customHeight="1" x14ac:dyDescent="0.25">
      <c r="B21" s="106" t="s">
        <v>14</v>
      </c>
      <c r="C21" s="105" t="s">
        <v>0</v>
      </c>
    </row>
    <row r="22" spans="2:3" ht="68.25" customHeight="1" thickBot="1" x14ac:dyDescent="0.3">
      <c r="B22" s="141" t="s">
        <v>80</v>
      </c>
      <c r="C22" s="142"/>
    </row>
    <row r="23" spans="2:3" x14ac:dyDescent="0.25">
      <c r="B23" s="103" t="s">
        <v>141</v>
      </c>
      <c r="C23" s="109" t="s">
        <v>0</v>
      </c>
    </row>
    <row r="24" spans="2:3" x14ac:dyDescent="0.25">
      <c r="B24" s="103" t="s">
        <v>142</v>
      </c>
      <c r="C24" s="109" t="s">
        <v>0</v>
      </c>
    </row>
    <row r="25" spans="2:3" ht="51" x14ac:dyDescent="0.25">
      <c r="B25" s="103" t="s">
        <v>143</v>
      </c>
      <c r="C25" s="109" t="s">
        <v>0</v>
      </c>
    </row>
    <row r="26" spans="2:3" ht="25.5" x14ac:dyDescent="0.25">
      <c r="B26" s="103" t="s">
        <v>144</v>
      </c>
      <c r="C26" s="109" t="s">
        <v>0</v>
      </c>
    </row>
    <row r="27" spans="2:3" ht="38.25" x14ac:dyDescent="0.25">
      <c r="B27" s="103" t="s">
        <v>145</v>
      </c>
      <c r="C27" s="109" t="s">
        <v>0</v>
      </c>
    </row>
    <row r="28" spans="2:3" ht="63.75" x14ac:dyDescent="0.25">
      <c r="B28" s="103" t="s">
        <v>146</v>
      </c>
      <c r="C28" s="109" t="s">
        <v>6</v>
      </c>
    </row>
    <row r="29" spans="2:3" x14ac:dyDescent="0.25">
      <c r="B29" s="104"/>
      <c r="C29" s="13"/>
    </row>
    <row r="30" spans="2:3" x14ac:dyDescent="0.25">
      <c r="B30" s="104"/>
      <c r="C30" s="13"/>
    </row>
    <row r="31" spans="2:3" ht="15.75" thickBot="1" x14ac:dyDescent="0.3">
      <c r="B31" s="20" t="s">
        <v>17</v>
      </c>
      <c r="C31" s="13"/>
    </row>
    <row r="32" spans="2:3" ht="15.75" thickBot="1" x14ac:dyDescent="0.3">
      <c r="B32" s="19" t="s">
        <v>16</v>
      </c>
      <c r="C32" s="18" t="s">
        <v>74</v>
      </c>
    </row>
    <row r="33" spans="2:3" x14ac:dyDescent="0.25">
      <c r="B33" s="17" t="s">
        <v>15</v>
      </c>
      <c r="C33" s="16" t="s">
        <v>77</v>
      </c>
    </row>
    <row r="34" spans="2:3" x14ac:dyDescent="0.25">
      <c r="B34" s="15" t="s">
        <v>14</v>
      </c>
      <c r="C34" s="90" t="s">
        <v>6</v>
      </c>
    </row>
    <row r="35" spans="2:3" ht="66" customHeight="1" thickBot="1" x14ac:dyDescent="0.3">
      <c r="B35" s="133" t="s">
        <v>80</v>
      </c>
      <c r="C35" s="143"/>
    </row>
    <row r="36" spans="2:3" x14ac:dyDescent="0.25">
      <c r="B36" s="103" t="s">
        <v>141</v>
      </c>
      <c r="C36" s="109" t="s">
        <v>6</v>
      </c>
    </row>
    <row r="37" spans="2:3" x14ac:dyDescent="0.25">
      <c r="B37" s="103" t="s">
        <v>142</v>
      </c>
      <c r="C37" s="109" t="s">
        <v>6</v>
      </c>
    </row>
    <row r="38" spans="2:3" ht="51" x14ac:dyDescent="0.25">
      <c r="B38" s="103" t="s">
        <v>143</v>
      </c>
      <c r="C38" s="109" t="s">
        <v>6</v>
      </c>
    </row>
    <row r="39" spans="2:3" ht="25.5" x14ac:dyDescent="0.25">
      <c r="B39" s="103" t="s">
        <v>144</v>
      </c>
      <c r="C39" s="109" t="s">
        <v>6</v>
      </c>
    </row>
    <row r="40" spans="2:3" ht="38.25" x14ac:dyDescent="0.25">
      <c r="B40" s="103" t="s">
        <v>145</v>
      </c>
      <c r="C40" s="109" t="s">
        <v>6</v>
      </c>
    </row>
    <row r="41" spans="2:3" ht="66" customHeight="1" x14ac:dyDescent="0.25">
      <c r="B41" s="103" t="s">
        <v>146</v>
      </c>
      <c r="C41" s="109" t="s">
        <v>6</v>
      </c>
    </row>
    <row r="43" spans="2:3" ht="15.75" thickBot="1" x14ac:dyDescent="0.3">
      <c r="B43" s="20" t="s">
        <v>17</v>
      </c>
      <c r="C43" s="13"/>
    </row>
    <row r="44" spans="2:3" ht="26.25" thickBot="1" x14ac:dyDescent="0.3">
      <c r="B44" s="19" t="s">
        <v>16</v>
      </c>
      <c r="C44" s="18" t="s">
        <v>75</v>
      </c>
    </row>
    <row r="45" spans="2:3" x14ac:dyDescent="0.25">
      <c r="B45" s="17" t="s">
        <v>15</v>
      </c>
      <c r="C45" s="16" t="s">
        <v>76</v>
      </c>
    </row>
    <row r="46" spans="2:3" x14ac:dyDescent="0.25">
      <c r="B46" s="15" t="s">
        <v>14</v>
      </c>
      <c r="C46" s="90" t="s">
        <v>150</v>
      </c>
    </row>
    <row r="47" spans="2:3" ht="94.5" customHeight="1" thickBot="1" x14ac:dyDescent="0.3">
      <c r="B47" s="133" t="s">
        <v>80</v>
      </c>
      <c r="C47" s="134"/>
    </row>
    <row r="48" spans="2:3" x14ac:dyDescent="0.25">
      <c r="B48" s="103" t="s">
        <v>141</v>
      </c>
      <c r="C48" s="109" t="s">
        <v>151</v>
      </c>
    </row>
    <row r="49" spans="2:3" x14ac:dyDescent="0.25">
      <c r="B49" s="103" t="s">
        <v>142</v>
      </c>
      <c r="C49" s="109" t="s">
        <v>151</v>
      </c>
    </row>
    <row r="50" spans="2:3" ht="51" x14ac:dyDescent="0.25">
      <c r="B50" s="103" t="s">
        <v>143</v>
      </c>
      <c r="C50" s="109" t="s">
        <v>151</v>
      </c>
    </row>
    <row r="51" spans="2:3" ht="25.5" x14ac:dyDescent="0.25">
      <c r="B51" s="103" t="s">
        <v>144</v>
      </c>
      <c r="C51" s="109" t="s">
        <v>151</v>
      </c>
    </row>
    <row r="52" spans="2:3" ht="38.25" x14ac:dyDescent="0.25">
      <c r="B52" s="103" t="s">
        <v>145</v>
      </c>
      <c r="C52" s="109" t="s">
        <v>151</v>
      </c>
    </row>
    <row r="53" spans="2:3" ht="63.75" x14ac:dyDescent="0.25">
      <c r="B53" s="103" t="s">
        <v>146</v>
      </c>
      <c r="C53" s="109" t="s">
        <v>151</v>
      </c>
    </row>
  </sheetData>
  <mergeCells count="8">
    <mergeCell ref="B47:C47"/>
    <mergeCell ref="F9:G9"/>
    <mergeCell ref="I9:J9"/>
    <mergeCell ref="B2:C2"/>
    <mergeCell ref="B3:C3"/>
    <mergeCell ref="B9:C9"/>
    <mergeCell ref="B22:C22"/>
    <mergeCell ref="B35:C35"/>
  </mergeCells>
  <printOptions horizontalCentered="1"/>
  <pageMargins left="0.70866141732283472" right="0.70866141732283472" top="0.74803149606299213" bottom="0.74803149606299213" header="0.31496062992125984" footer="0.31496062992125984"/>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9753-2803-4A5B-B3B2-FBEA180A0331}">
  <sheetPr>
    <pageSetUpPr fitToPage="1"/>
  </sheetPr>
  <dimension ref="B1:O95"/>
  <sheetViews>
    <sheetView topLeftCell="C44" zoomScale="90" zoomScaleNormal="90" workbookViewId="0">
      <selection activeCell="F56" sqref="F56"/>
    </sheetView>
  </sheetViews>
  <sheetFormatPr baseColWidth="10" defaultColWidth="11.42578125" defaultRowHeight="15" x14ac:dyDescent="0.25"/>
  <cols>
    <col min="1" max="1" width="11.42578125" style="12"/>
    <col min="2" max="2" width="30.7109375" style="12" customWidth="1"/>
    <col min="3" max="3" width="29.5703125" style="12" customWidth="1"/>
    <col min="4" max="4" width="37.28515625" style="12" customWidth="1"/>
    <col min="5" max="5" width="19.28515625" style="12" customWidth="1"/>
    <col min="6" max="6" width="21.85546875" style="12" customWidth="1"/>
    <col min="7" max="7" width="27.140625" style="12" customWidth="1"/>
    <col min="8" max="8" width="24.140625" style="12" customWidth="1"/>
    <col min="9" max="9" width="30.140625" style="12" customWidth="1"/>
    <col min="10" max="10" width="22.28515625" style="12" customWidth="1"/>
    <col min="11" max="11" width="11.42578125" style="12"/>
    <col min="12" max="12" width="29" style="12" customWidth="1"/>
    <col min="13" max="13" width="41.140625" style="12" customWidth="1"/>
    <col min="14" max="14" width="22" style="12" customWidth="1"/>
    <col min="15" max="16384" width="11.42578125" style="12"/>
  </cols>
  <sheetData>
    <row r="1" spans="2:15" x14ac:dyDescent="0.25">
      <c r="D1" s="69"/>
    </row>
    <row r="2" spans="2:15" ht="15.75" thickBot="1" x14ac:dyDescent="0.3">
      <c r="B2" s="144" t="str">
        <f>+'DOCUMENTOS FINANCIEROS'!B2</f>
        <v>INVITACIÓN ABIERTA No 010 DE 2024</v>
      </c>
      <c r="C2" s="144"/>
      <c r="D2" s="144"/>
    </row>
    <row r="3" spans="2:15" ht="83.25" customHeight="1" thickBot="1" x14ac:dyDescent="0.3">
      <c r="B3" s="146" t="str">
        <f>+'DOCUMENTOS FINANCIEROS'!B3</f>
        <v>Contratar los servicios de una empresa especialista en el transporte terrestre de carga pesada para movilizar desde las instalaciones de la Empresa de Licores de Cundinamarca, hasta las instalaciones previstas por la Gobernación de Nariño en la ciudad de pasto, los productos de la marca Aguardiente Nariño en todas sus presentaciones.</v>
      </c>
      <c r="C3" s="147"/>
      <c r="D3" s="148"/>
      <c r="E3" s="68"/>
      <c r="F3" s="68"/>
    </row>
    <row r="4" spans="2:15" x14ac:dyDescent="0.25">
      <c r="B4" s="67" t="s">
        <v>13</v>
      </c>
      <c r="C4" s="67"/>
      <c r="D4" s="67"/>
      <c r="E4" s="67"/>
      <c r="F4" s="67"/>
    </row>
    <row r="5" spans="2:15" x14ac:dyDescent="0.25">
      <c r="B5" s="66" t="s">
        <v>41</v>
      </c>
    </row>
    <row r="6" spans="2:15" ht="44.25" customHeight="1" x14ac:dyDescent="0.25">
      <c r="B6" s="65" t="s">
        <v>40</v>
      </c>
      <c r="C6" s="145" t="s">
        <v>82</v>
      </c>
      <c r="D6" s="145"/>
      <c r="E6" s="64"/>
      <c r="F6" s="62"/>
    </row>
    <row r="7" spans="2:15" ht="15.75" x14ac:dyDescent="0.25">
      <c r="B7" s="63" t="s">
        <v>28</v>
      </c>
      <c r="C7" s="59" t="s">
        <v>38</v>
      </c>
      <c r="D7" s="59" t="s">
        <v>35</v>
      </c>
      <c r="F7" s="58"/>
    </row>
    <row r="8" spans="2:15" ht="15.75" x14ac:dyDescent="0.25">
      <c r="B8" s="61" t="s">
        <v>26</v>
      </c>
      <c r="C8" s="59" t="s">
        <v>37</v>
      </c>
      <c r="D8" s="59" t="s">
        <v>137</v>
      </c>
      <c r="F8" s="58"/>
    </row>
    <row r="9" spans="2:15" ht="15.75" x14ac:dyDescent="0.25">
      <c r="B9" s="60" t="s">
        <v>24</v>
      </c>
      <c r="C9" s="59" t="s">
        <v>36</v>
      </c>
      <c r="D9" s="59" t="s">
        <v>138</v>
      </c>
      <c r="F9" s="58"/>
    </row>
    <row r="10" spans="2:15" ht="31.5" x14ac:dyDescent="0.25">
      <c r="B10" s="57" t="s">
        <v>34</v>
      </c>
      <c r="C10" s="56" t="s">
        <v>33</v>
      </c>
      <c r="D10" s="56" t="s">
        <v>139</v>
      </c>
      <c r="F10" s="58"/>
      <c r="I10" s="110"/>
    </row>
    <row r="11" spans="2:15" ht="31.5" x14ac:dyDescent="0.25">
      <c r="B11" s="57" t="s">
        <v>32</v>
      </c>
      <c r="C11" s="56" t="s">
        <v>31</v>
      </c>
      <c r="D11" s="56" t="s">
        <v>140</v>
      </c>
      <c r="F11" s="55"/>
    </row>
    <row r="12" spans="2:15" x14ac:dyDescent="0.25">
      <c r="C12" s="32"/>
    </row>
    <row r="13" spans="2:15" x14ac:dyDescent="0.25">
      <c r="E13" s="54">
        <v>0.5</v>
      </c>
      <c r="J13" s="54">
        <v>0.5</v>
      </c>
    </row>
    <row r="14" spans="2:15" ht="51" customHeight="1" x14ac:dyDescent="0.25">
      <c r="B14" s="149" t="str">
        <f>+'DOCUMENTOS FINANCIEROS'!G6</f>
        <v>CAMARCA SAS</v>
      </c>
      <c r="C14" s="150"/>
      <c r="D14" s="150"/>
      <c r="E14" s="151"/>
      <c r="G14" s="149" t="str">
        <f>+'DOCUMENTOS FINANCIEROS'!J6</f>
        <v>TRANSPORTES CHICO SAS</v>
      </c>
      <c r="H14" s="150"/>
      <c r="I14" s="150"/>
      <c r="J14" s="151"/>
      <c r="L14" s="149" t="str">
        <f>+'DOCUMENTOS FINANCIEROS'!C6</f>
        <v>1. UNIÓN TEMPORAL LICORES 2024</v>
      </c>
      <c r="M14" s="150"/>
      <c r="N14" s="151"/>
      <c r="O14" s="53" t="s">
        <v>0</v>
      </c>
    </row>
    <row r="15" spans="2:15" ht="15" customHeight="1" x14ac:dyDescent="0.25">
      <c r="B15" s="50" t="s">
        <v>30</v>
      </c>
      <c r="C15" s="49"/>
      <c r="D15" s="49"/>
      <c r="E15" s="48"/>
      <c r="G15" s="50" t="s">
        <v>30</v>
      </c>
      <c r="H15" s="49"/>
      <c r="I15" s="49"/>
      <c r="J15" s="48"/>
      <c r="L15" s="50" t="s">
        <v>30</v>
      </c>
      <c r="M15" s="49"/>
      <c r="N15" s="48"/>
      <c r="O15" s="47"/>
    </row>
    <row r="16" spans="2:15" ht="15.75" thickBot="1" x14ac:dyDescent="0.3">
      <c r="B16" s="33"/>
      <c r="C16" s="44" t="s">
        <v>29</v>
      </c>
      <c r="D16" s="46">
        <v>43001594715</v>
      </c>
      <c r="E16" s="45">
        <f>D16/D17</f>
        <v>8.3659019351751844</v>
      </c>
      <c r="G16" s="33"/>
      <c r="H16" s="44" t="s">
        <v>29</v>
      </c>
      <c r="I16" s="46">
        <v>21011523437</v>
      </c>
      <c r="J16" s="45">
        <f>I16/I17</f>
        <v>4.4306873989493525</v>
      </c>
      <c r="L16" s="33"/>
      <c r="M16" s="44" t="s">
        <v>29</v>
      </c>
      <c r="N16" s="111">
        <f>(E16*50%)+(J16*50%)</f>
        <v>6.3982946670622685</v>
      </c>
      <c r="O16" s="29" t="s">
        <v>0</v>
      </c>
    </row>
    <row r="17" spans="2:15" x14ac:dyDescent="0.25">
      <c r="B17" s="33" t="s">
        <v>28</v>
      </c>
      <c r="C17" s="32" t="s">
        <v>27</v>
      </c>
      <c r="D17" s="35">
        <v>5140102651</v>
      </c>
      <c r="E17" s="37"/>
      <c r="G17" s="33" t="s">
        <v>28</v>
      </c>
      <c r="H17" s="32" t="s">
        <v>27</v>
      </c>
      <c r="I17" s="35">
        <v>4742271694</v>
      </c>
      <c r="J17" s="37"/>
      <c r="L17" s="33" t="s">
        <v>28</v>
      </c>
      <c r="M17" s="32" t="s">
        <v>27</v>
      </c>
      <c r="N17" s="113"/>
      <c r="O17" s="29"/>
    </row>
    <row r="18" spans="2:15" x14ac:dyDescent="0.25">
      <c r="B18" s="33"/>
      <c r="C18" s="32"/>
      <c r="D18" s="35"/>
      <c r="E18" s="37"/>
      <c r="G18" s="33"/>
      <c r="H18" s="32"/>
      <c r="I18" s="35"/>
      <c r="J18" s="37"/>
      <c r="L18" s="33"/>
      <c r="M18" s="32"/>
      <c r="N18" s="113"/>
      <c r="O18" s="29"/>
    </row>
    <row r="19" spans="2:15" ht="15.75" thickBot="1" x14ac:dyDescent="0.3">
      <c r="B19" s="33" t="s">
        <v>26</v>
      </c>
      <c r="C19" s="44" t="s">
        <v>25</v>
      </c>
      <c r="D19" s="43">
        <v>40590769998</v>
      </c>
      <c r="E19" s="34">
        <f>D19/D20</f>
        <v>0.56156003148560962</v>
      </c>
      <c r="G19" s="33" t="s">
        <v>26</v>
      </c>
      <c r="H19" s="44" t="s">
        <v>25</v>
      </c>
      <c r="I19" s="43">
        <v>18642706123</v>
      </c>
      <c r="J19" s="34">
        <f>I19/I20</f>
        <v>0.45348206373483657</v>
      </c>
      <c r="L19" s="33" t="s">
        <v>26</v>
      </c>
      <c r="M19" s="44" t="s">
        <v>25</v>
      </c>
      <c r="N19" s="112">
        <f>(E19*50%)+(J19*50%)</f>
        <v>0.5075210476102231</v>
      </c>
      <c r="O19" s="29" t="s">
        <v>0</v>
      </c>
    </row>
    <row r="20" spans="2:15" x14ac:dyDescent="0.25">
      <c r="B20" s="33"/>
      <c r="C20" s="32" t="s">
        <v>18</v>
      </c>
      <c r="D20" s="35">
        <v>72282156354</v>
      </c>
      <c r="E20" s="30"/>
      <c r="G20" s="33"/>
      <c r="H20" s="32" t="s">
        <v>18</v>
      </c>
      <c r="I20" s="35">
        <v>41110128964</v>
      </c>
      <c r="J20" s="30"/>
      <c r="L20" s="33"/>
      <c r="M20" s="32" t="s">
        <v>18</v>
      </c>
      <c r="N20" s="114"/>
      <c r="O20" s="42"/>
    </row>
    <row r="21" spans="2:15" x14ac:dyDescent="0.25">
      <c r="B21" s="152"/>
      <c r="C21" s="153"/>
      <c r="D21" s="153"/>
      <c r="E21" s="154"/>
      <c r="G21" s="152"/>
      <c r="H21" s="153"/>
      <c r="I21" s="153"/>
      <c r="J21" s="154"/>
      <c r="L21" s="86"/>
      <c r="M21" s="87"/>
      <c r="N21" s="88"/>
      <c r="O21" s="42"/>
    </row>
    <row r="22" spans="2:15" ht="15.75" thickBot="1" x14ac:dyDescent="0.3">
      <c r="B22" s="33" t="s">
        <v>24</v>
      </c>
      <c r="C22" s="39" t="s">
        <v>19</v>
      </c>
      <c r="D22" s="46">
        <v>5647453300</v>
      </c>
      <c r="E22" s="52">
        <f>D22/D23</f>
        <v>5.0698589974327346</v>
      </c>
      <c r="G22" s="33" t="s">
        <v>24</v>
      </c>
      <c r="H22" s="39" t="s">
        <v>19</v>
      </c>
      <c r="I22" s="46">
        <v>3335105855</v>
      </c>
      <c r="J22" s="52">
        <f>I22/I23</f>
        <v>4.2473395140405179</v>
      </c>
      <c r="L22" s="33" t="s">
        <v>24</v>
      </c>
      <c r="M22" s="39" t="s">
        <v>19</v>
      </c>
      <c r="N22" s="115">
        <f>(E22*50%)+(J22*50%)</f>
        <v>4.6585992557366263</v>
      </c>
      <c r="O22" s="118" t="s">
        <v>0</v>
      </c>
    </row>
    <row r="23" spans="2:15" x14ac:dyDescent="0.25">
      <c r="B23" s="33"/>
      <c r="C23" s="32" t="s">
        <v>23</v>
      </c>
      <c r="D23" s="35">
        <v>1113927094</v>
      </c>
      <c r="E23" s="30"/>
      <c r="G23" s="33"/>
      <c r="H23" s="32" t="s">
        <v>23</v>
      </c>
      <c r="I23" s="35">
        <v>785222336</v>
      </c>
      <c r="J23" s="30"/>
      <c r="L23" s="33"/>
      <c r="M23" s="32" t="s">
        <v>23</v>
      </c>
      <c r="N23" s="114"/>
      <c r="O23" s="29"/>
    </row>
    <row r="24" spans="2:15" x14ac:dyDescent="0.25">
      <c r="B24" s="33"/>
      <c r="C24" s="32"/>
      <c r="D24" s="35"/>
      <c r="E24" s="30"/>
      <c r="G24" s="33"/>
      <c r="H24" s="32"/>
      <c r="I24" s="35"/>
      <c r="J24" s="30"/>
      <c r="L24" s="33"/>
      <c r="M24" s="32"/>
      <c r="N24" s="114"/>
      <c r="O24" s="29"/>
    </row>
    <row r="25" spans="2:15" ht="15.75" thickBot="1" x14ac:dyDescent="0.3">
      <c r="B25" s="33" t="s">
        <v>22</v>
      </c>
      <c r="C25" s="39" t="s">
        <v>19</v>
      </c>
      <c r="D25" s="38">
        <f>+D22</f>
        <v>5647453300</v>
      </c>
      <c r="E25" s="37">
        <f>D25/D26</f>
        <v>0.17820152253865634</v>
      </c>
      <c r="G25" s="33" t="s">
        <v>22</v>
      </c>
      <c r="H25" s="39" t="s">
        <v>19</v>
      </c>
      <c r="I25" s="38">
        <f>+I22</f>
        <v>3335105855</v>
      </c>
      <c r="J25" s="37">
        <f>I25/I26</f>
        <v>0.14844185194725068</v>
      </c>
      <c r="L25" s="33" t="s">
        <v>22</v>
      </c>
      <c r="M25" s="39" t="s">
        <v>19</v>
      </c>
      <c r="N25" s="116">
        <f>(E25*50%)+(J25*50%)</f>
        <v>0.16332168724295351</v>
      </c>
      <c r="O25" s="29" t="s">
        <v>0</v>
      </c>
    </row>
    <row r="26" spans="2:15" x14ac:dyDescent="0.25">
      <c r="B26" s="33"/>
      <c r="C26" s="32" t="s">
        <v>21</v>
      </c>
      <c r="D26" s="35">
        <v>31691386356</v>
      </c>
      <c r="E26" s="30"/>
      <c r="G26" s="33"/>
      <c r="H26" s="32" t="s">
        <v>21</v>
      </c>
      <c r="I26" s="35">
        <v>22467422841</v>
      </c>
      <c r="J26" s="30"/>
      <c r="L26" s="33"/>
      <c r="M26" s="32" t="s">
        <v>21</v>
      </c>
      <c r="N26" s="117"/>
      <c r="O26" s="29"/>
    </row>
    <row r="27" spans="2:15" x14ac:dyDescent="0.25">
      <c r="B27" s="33"/>
      <c r="C27" s="32"/>
      <c r="D27" s="35"/>
      <c r="E27" s="30"/>
      <c r="G27" s="33"/>
      <c r="H27" s="32"/>
      <c r="I27" s="35"/>
      <c r="J27" s="30"/>
      <c r="L27" s="33"/>
      <c r="M27" s="32"/>
      <c r="N27" s="114"/>
      <c r="O27" s="29"/>
    </row>
    <row r="28" spans="2:15" ht="15.75" thickBot="1" x14ac:dyDescent="0.3">
      <c r="B28" s="33" t="s">
        <v>20</v>
      </c>
      <c r="C28" s="39" t="s">
        <v>19</v>
      </c>
      <c r="D28" s="38">
        <f>+D22</f>
        <v>5647453300</v>
      </c>
      <c r="E28" s="37">
        <f>D28/D29</f>
        <v>7.8130669931064906E-2</v>
      </c>
      <c r="G28" s="33" t="s">
        <v>20</v>
      </c>
      <c r="H28" s="39" t="s">
        <v>19</v>
      </c>
      <c r="I28" s="38">
        <f>+I22</f>
        <v>3335105855</v>
      </c>
      <c r="J28" s="37">
        <f>I28/I29</f>
        <v>8.1126134581590362E-2</v>
      </c>
      <c r="L28" s="33" t="s">
        <v>20</v>
      </c>
      <c r="M28" s="39" t="s">
        <v>19</v>
      </c>
      <c r="N28" s="117">
        <f>(E28*50%)+(J28*50%)</f>
        <v>7.9628402256327641E-2</v>
      </c>
      <c r="O28" s="29" t="s">
        <v>6</v>
      </c>
    </row>
    <row r="29" spans="2:15" ht="17.25" customHeight="1" x14ac:dyDescent="0.25">
      <c r="B29" s="33"/>
      <c r="C29" s="32" t="s">
        <v>18</v>
      </c>
      <c r="D29" s="35">
        <f>+D20</f>
        <v>72282156354</v>
      </c>
      <c r="E29" s="30"/>
      <c r="G29" s="33"/>
      <c r="H29" s="32" t="s">
        <v>18</v>
      </c>
      <c r="I29" s="35">
        <f>+I20</f>
        <v>41110128964</v>
      </c>
      <c r="J29" s="30"/>
      <c r="L29" s="33"/>
      <c r="M29" s="32" t="s">
        <v>18</v>
      </c>
      <c r="N29" s="30"/>
      <c r="O29" s="29"/>
    </row>
    <row r="30" spans="2:15" x14ac:dyDescent="0.25">
      <c r="B30" s="33"/>
      <c r="C30" s="32"/>
      <c r="D30" s="35"/>
      <c r="E30" s="30"/>
      <c r="G30" s="33"/>
      <c r="H30" s="32"/>
      <c r="I30" s="35"/>
      <c r="J30" s="30"/>
      <c r="L30" s="33"/>
      <c r="M30" s="32"/>
      <c r="N30" s="30"/>
      <c r="O30" s="29"/>
    </row>
    <row r="31" spans="2:15" x14ac:dyDescent="0.25">
      <c r="B31" s="28"/>
      <c r="C31" s="27"/>
      <c r="D31" s="27"/>
      <c r="E31" s="26"/>
      <c r="G31" s="28"/>
      <c r="H31" s="27"/>
      <c r="I31" s="27"/>
      <c r="J31" s="26"/>
      <c r="L31" s="28"/>
      <c r="M31" s="27"/>
      <c r="N31" s="26"/>
      <c r="O31" s="25"/>
    </row>
    <row r="35" spans="2:6" x14ac:dyDescent="0.25">
      <c r="B35" s="149" t="str">
        <f>+'DOCUMENTOS FINANCIEROS'!C19</f>
        <v>2. LOGISTICA TOTAL S.A.S</v>
      </c>
      <c r="C35" s="150"/>
      <c r="D35" s="150"/>
      <c r="E35" s="151"/>
      <c r="F35" s="51" t="s">
        <v>0</v>
      </c>
    </row>
    <row r="36" spans="2:6" x14ac:dyDescent="0.25">
      <c r="B36" s="50" t="s">
        <v>30</v>
      </c>
      <c r="C36" s="49"/>
      <c r="D36" s="49"/>
      <c r="E36" s="48"/>
      <c r="F36" s="47"/>
    </row>
    <row r="37" spans="2:6" ht="15.75" thickBot="1" x14ac:dyDescent="0.3">
      <c r="B37" s="33"/>
      <c r="C37" s="44" t="s">
        <v>29</v>
      </c>
      <c r="D37" s="46">
        <v>7756941626</v>
      </c>
      <c r="E37" s="45">
        <f>D37/D38</f>
        <v>1.0068953942151986</v>
      </c>
      <c r="F37" s="29" t="s">
        <v>0</v>
      </c>
    </row>
    <row r="38" spans="2:6" x14ac:dyDescent="0.25">
      <c r="B38" s="33" t="s">
        <v>28</v>
      </c>
      <c r="C38" s="32" t="s">
        <v>27</v>
      </c>
      <c r="D38" s="35">
        <v>7703820745</v>
      </c>
      <c r="E38" s="37"/>
      <c r="F38" s="29"/>
    </row>
    <row r="39" spans="2:6" x14ac:dyDescent="0.25">
      <c r="B39" s="33"/>
      <c r="C39" s="32"/>
      <c r="D39" s="35"/>
      <c r="E39" s="37"/>
      <c r="F39" s="29"/>
    </row>
    <row r="40" spans="2:6" ht="15.75" thickBot="1" x14ac:dyDescent="0.3">
      <c r="B40" s="33" t="s">
        <v>26</v>
      </c>
      <c r="C40" s="44" t="s">
        <v>25</v>
      </c>
      <c r="D40" s="43">
        <v>10663198792</v>
      </c>
      <c r="E40" s="34">
        <f>D40/D41</f>
        <v>0.78265195407363586</v>
      </c>
      <c r="F40" s="29" t="s">
        <v>0</v>
      </c>
    </row>
    <row r="41" spans="2:6" x14ac:dyDescent="0.25">
      <c r="B41" s="33"/>
      <c r="C41" s="32" t="s">
        <v>18</v>
      </c>
      <c r="D41" s="35">
        <v>13624445370</v>
      </c>
      <c r="E41" s="37"/>
      <c r="F41" s="42"/>
    </row>
    <row r="42" spans="2:6" x14ac:dyDescent="0.25">
      <c r="B42" s="152"/>
      <c r="C42" s="153"/>
      <c r="D42" s="153"/>
      <c r="E42" s="154"/>
      <c r="F42" s="42"/>
    </row>
    <row r="43" spans="2:6" ht="15.75" thickBot="1" x14ac:dyDescent="0.3">
      <c r="B43" s="33" t="s">
        <v>24</v>
      </c>
      <c r="C43" s="39" t="s">
        <v>19</v>
      </c>
      <c r="D43" s="41">
        <v>1179196277</v>
      </c>
      <c r="E43" s="40">
        <f>D43/D44</f>
        <v>3.6713710896310734</v>
      </c>
      <c r="F43" s="29" t="s">
        <v>0</v>
      </c>
    </row>
    <row r="44" spans="2:6" x14ac:dyDescent="0.25">
      <c r="B44" s="33"/>
      <c r="C44" s="32" t="s">
        <v>23</v>
      </c>
      <c r="D44" s="31">
        <v>321186894</v>
      </c>
      <c r="E44" s="30"/>
      <c r="F44" s="29"/>
    </row>
    <row r="45" spans="2:6" x14ac:dyDescent="0.25">
      <c r="B45" s="33"/>
      <c r="C45" s="32"/>
      <c r="D45" s="31"/>
      <c r="E45" s="30"/>
      <c r="F45" s="29"/>
    </row>
    <row r="46" spans="2:6" ht="15.75" thickBot="1" x14ac:dyDescent="0.3">
      <c r="B46" s="33" t="s">
        <v>22</v>
      </c>
      <c r="C46" s="39" t="s">
        <v>19</v>
      </c>
      <c r="D46" s="38">
        <f>+D43</f>
        <v>1179196277</v>
      </c>
      <c r="E46" s="37">
        <f>D46/D47</f>
        <v>0.39820941820941463</v>
      </c>
      <c r="F46" s="29" t="s">
        <v>0</v>
      </c>
    </row>
    <row r="47" spans="2:6" x14ac:dyDescent="0.25">
      <c r="B47" s="33"/>
      <c r="C47" s="32" t="s">
        <v>21</v>
      </c>
      <c r="D47" s="35">
        <v>2961246578</v>
      </c>
      <c r="E47" s="30"/>
      <c r="F47" s="29"/>
    </row>
    <row r="48" spans="2:6" x14ac:dyDescent="0.25">
      <c r="B48" s="33"/>
      <c r="C48" s="32"/>
      <c r="D48" s="35"/>
      <c r="E48" s="30"/>
      <c r="F48" s="29"/>
    </row>
    <row r="49" spans="2:6" ht="15.75" thickBot="1" x14ac:dyDescent="0.3">
      <c r="B49" s="33" t="s">
        <v>20</v>
      </c>
      <c r="C49" s="39" t="s">
        <v>19</v>
      </c>
      <c r="D49" s="38">
        <f>+D46</f>
        <v>1179196277</v>
      </c>
      <c r="E49" s="37">
        <f>D49/D50</f>
        <v>8.6550038917290614E-2</v>
      </c>
      <c r="F49" s="29" t="s">
        <v>0</v>
      </c>
    </row>
    <row r="50" spans="2:6" x14ac:dyDescent="0.25">
      <c r="B50" s="33"/>
      <c r="C50" s="32" t="s">
        <v>18</v>
      </c>
      <c r="D50" s="35">
        <f>+D41</f>
        <v>13624445370</v>
      </c>
      <c r="E50" s="34"/>
      <c r="F50" s="29"/>
    </row>
    <row r="51" spans="2:6" x14ac:dyDescent="0.25">
      <c r="B51" s="33"/>
      <c r="C51" s="32"/>
      <c r="D51" s="31"/>
      <c r="E51" s="30"/>
      <c r="F51" s="29"/>
    </row>
    <row r="52" spans="2:6" x14ac:dyDescent="0.25">
      <c r="B52" s="28"/>
      <c r="C52" s="27"/>
      <c r="D52" s="27"/>
      <c r="E52" s="26"/>
      <c r="F52" s="25"/>
    </row>
    <row r="56" spans="2:6" x14ac:dyDescent="0.25">
      <c r="B56" s="149" t="str">
        <f>+'DOCUMENTOS FINANCIEROS'!C32</f>
        <v>3. RAPIDO GIGANTE S.A.S</v>
      </c>
      <c r="C56" s="150"/>
      <c r="D56" s="150"/>
      <c r="E56" s="151"/>
      <c r="F56" s="53" t="s">
        <v>6</v>
      </c>
    </row>
    <row r="57" spans="2:6" x14ac:dyDescent="0.25">
      <c r="B57" s="50" t="s">
        <v>30</v>
      </c>
      <c r="C57" s="49"/>
      <c r="D57" s="49"/>
      <c r="E57" s="48"/>
      <c r="F57" s="47"/>
    </row>
    <row r="58" spans="2:6" ht="15.75" thickBot="1" x14ac:dyDescent="0.3">
      <c r="B58" s="33"/>
      <c r="C58" s="44" t="s">
        <v>29</v>
      </c>
      <c r="D58" s="46">
        <v>3718235536</v>
      </c>
      <c r="E58" s="45"/>
      <c r="F58" s="36">
        <f>D58/D59</f>
        <v>18.509666753067847</v>
      </c>
    </row>
    <row r="59" spans="2:6" ht="20.25" customHeight="1" x14ac:dyDescent="0.25">
      <c r="B59" s="33" t="s">
        <v>28</v>
      </c>
      <c r="C59" s="32" t="s">
        <v>27</v>
      </c>
      <c r="D59" s="35">
        <v>200880739</v>
      </c>
      <c r="E59" s="37"/>
      <c r="F59" s="121"/>
    </row>
    <row r="60" spans="2:6" x14ac:dyDescent="0.25">
      <c r="B60" s="33"/>
      <c r="C60" s="32"/>
      <c r="D60" s="35"/>
      <c r="E60" s="37"/>
      <c r="F60" s="121"/>
    </row>
    <row r="61" spans="2:6" ht="15.75" thickBot="1" x14ac:dyDescent="0.3">
      <c r="B61" s="33" t="s">
        <v>26</v>
      </c>
      <c r="C61" s="44" t="s">
        <v>25</v>
      </c>
      <c r="D61" s="43">
        <v>1164798719</v>
      </c>
      <c r="E61" s="34"/>
      <c r="F61" s="123">
        <f>D61/D62</f>
        <v>0.31326652325341015</v>
      </c>
    </row>
    <row r="62" spans="2:6" x14ac:dyDescent="0.25">
      <c r="B62" s="33"/>
      <c r="C62" s="32" t="s">
        <v>18</v>
      </c>
      <c r="D62" s="35">
        <v>3718235536</v>
      </c>
      <c r="E62" s="30"/>
      <c r="F62" s="121"/>
    </row>
    <row r="63" spans="2:6" x14ac:dyDescent="0.25">
      <c r="B63" s="152"/>
      <c r="C63" s="153"/>
      <c r="D63" s="153"/>
      <c r="E63" s="154"/>
      <c r="F63" s="121"/>
    </row>
    <row r="64" spans="2:6" ht="15.75" thickBot="1" x14ac:dyDescent="0.3">
      <c r="B64" s="33" t="s">
        <v>24</v>
      </c>
      <c r="C64" s="39" t="s">
        <v>19</v>
      </c>
      <c r="D64" s="46">
        <v>461291886</v>
      </c>
      <c r="E64" s="52"/>
      <c r="F64" s="121" t="s">
        <v>153</v>
      </c>
    </row>
    <row r="65" spans="2:6" x14ac:dyDescent="0.25">
      <c r="B65" s="33"/>
      <c r="C65" s="32" t="s">
        <v>23</v>
      </c>
      <c r="D65" s="35">
        <v>0</v>
      </c>
      <c r="E65" s="30"/>
      <c r="F65" s="121"/>
    </row>
    <row r="66" spans="2:6" x14ac:dyDescent="0.25">
      <c r="B66" s="33"/>
      <c r="C66" s="32"/>
      <c r="D66" s="35"/>
      <c r="E66" s="30"/>
      <c r="F66" s="121"/>
    </row>
    <row r="67" spans="2:6" ht="15.75" thickBot="1" x14ac:dyDescent="0.3">
      <c r="B67" s="33" t="s">
        <v>22</v>
      </c>
      <c r="C67" s="39" t="s">
        <v>19</v>
      </c>
      <c r="D67" s="38">
        <f>+D64</f>
        <v>461291886</v>
      </c>
      <c r="E67" s="37"/>
      <c r="F67" s="121">
        <f>+D67/D68</f>
        <v>0.18065529678622161</v>
      </c>
    </row>
    <row r="68" spans="2:6" x14ac:dyDescent="0.25">
      <c r="B68" s="33"/>
      <c r="C68" s="32" t="s">
        <v>21</v>
      </c>
      <c r="D68" s="35">
        <v>2553436817</v>
      </c>
      <c r="E68" s="30"/>
      <c r="F68" s="121"/>
    </row>
    <row r="69" spans="2:6" x14ac:dyDescent="0.25">
      <c r="B69" s="33"/>
      <c r="C69" s="32"/>
      <c r="D69" s="35"/>
      <c r="E69" s="30"/>
      <c r="F69" s="121"/>
    </row>
    <row r="70" spans="2:6" ht="15.75" thickBot="1" x14ac:dyDescent="0.3">
      <c r="B70" s="33" t="s">
        <v>20</v>
      </c>
      <c r="C70" s="39" t="s">
        <v>19</v>
      </c>
      <c r="D70" s="38">
        <f>+D64</f>
        <v>461291886</v>
      </c>
      <c r="E70" s="37"/>
      <c r="F70" s="121">
        <f>+D70/D71</f>
        <v>0.12406204005468899</v>
      </c>
    </row>
    <row r="71" spans="2:6" x14ac:dyDescent="0.25">
      <c r="B71" s="33"/>
      <c r="C71" s="32" t="s">
        <v>18</v>
      </c>
      <c r="D71" s="35">
        <f>+D62</f>
        <v>3718235536</v>
      </c>
      <c r="E71" s="30"/>
      <c r="F71" s="121"/>
    </row>
    <row r="72" spans="2:6" x14ac:dyDescent="0.25">
      <c r="B72" s="33"/>
      <c r="C72" s="32"/>
      <c r="D72" s="35"/>
      <c r="E72" s="30"/>
      <c r="F72" s="121"/>
    </row>
    <row r="73" spans="2:6" x14ac:dyDescent="0.25">
      <c r="B73" s="28"/>
      <c r="C73" s="27"/>
      <c r="D73" s="27"/>
      <c r="E73" s="26"/>
      <c r="F73" s="122"/>
    </row>
    <row r="78" spans="2:6" x14ac:dyDescent="0.25">
      <c r="B78" s="149" t="str">
        <f>+'DOCUMENTOS FINANCIEROS'!C44</f>
        <v xml:space="preserve">4.  COLOMBIANA DE TRANSPORTES Y ENVIOS S.A.S </v>
      </c>
      <c r="C78" s="150"/>
      <c r="D78" s="150"/>
      <c r="E78" s="151"/>
      <c r="F78" s="53" t="s">
        <v>150</v>
      </c>
    </row>
    <row r="79" spans="2:6" x14ac:dyDescent="0.25">
      <c r="B79" s="50" t="s">
        <v>30</v>
      </c>
      <c r="C79" s="49"/>
      <c r="D79" s="49"/>
      <c r="E79" s="48"/>
      <c r="F79" s="155" t="s">
        <v>152</v>
      </c>
    </row>
    <row r="80" spans="2:6" ht="15.75" thickBot="1" x14ac:dyDescent="0.3">
      <c r="B80" s="33"/>
      <c r="C80" s="44" t="s">
        <v>29</v>
      </c>
      <c r="D80" s="46"/>
      <c r="E80" s="45"/>
      <c r="F80" s="156"/>
    </row>
    <row r="81" spans="2:6" x14ac:dyDescent="0.25">
      <c r="B81" s="33" t="s">
        <v>28</v>
      </c>
      <c r="C81" s="32" t="s">
        <v>27</v>
      </c>
      <c r="D81" s="35"/>
      <c r="E81" s="37"/>
      <c r="F81" s="156"/>
    </row>
    <row r="82" spans="2:6" x14ac:dyDescent="0.25">
      <c r="B82" s="33"/>
      <c r="C82" s="32"/>
      <c r="D82" s="35"/>
      <c r="E82" s="37"/>
      <c r="F82" s="156"/>
    </row>
    <row r="83" spans="2:6" ht="15.75" thickBot="1" x14ac:dyDescent="0.3">
      <c r="B83" s="33" t="s">
        <v>26</v>
      </c>
      <c r="C83" s="44" t="s">
        <v>25</v>
      </c>
      <c r="D83" s="43"/>
      <c r="E83" s="34"/>
      <c r="F83" s="156"/>
    </row>
    <row r="84" spans="2:6" x14ac:dyDescent="0.25">
      <c r="B84" s="33"/>
      <c r="C84" s="32" t="s">
        <v>18</v>
      </c>
      <c r="D84" s="35"/>
      <c r="E84" s="30"/>
      <c r="F84" s="156"/>
    </row>
    <row r="85" spans="2:6" x14ac:dyDescent="0.25">
      <c r="B85" s="152"/>
      <c r="C85" s="153"/>
      <c r="D85" s="153"/>
      <c r="E85" s="154"/>
      <c r="F85" s="156"/>
    </row>
    <row r="86" spans="2:6" ht="15.75" thickBot="1" x14ac:dyDescent="0.3">
      <c r="B86" s="33" t="s">
        <v>24</v>
      </c>
      <c r="C86" s="39" t="s">
        <v>19</v>
      </c>
      <c r="D86" s="46"/>
      <c r="E86" s="52"/>
      <c r="F86" s="156"/>
    </row>
    <row r="87" spans="2:6" x14ac:dyDescent="0.25">
      <c r="B87" s="33"/>
      <c r="C87" s="32" t="s">
        <v>23</v>
      </c>
      <c r="D87" s="35"/>
      <c r="E87" s="30"/>
      <c r="F87" s="156"/>
    </row>
    <row r="88" spans="2:6" x14ac:dyDescent="0.25">
      <c r="B88" s="33"/>
      <c r="C88" s="32"/>
      <c r="D88" s="35"/>
      <c r="E88" s="30"/>
      <c r="F88" s="156"/>
    </row>
    <row r="89" spans="2:6" ht="15.75" thickBot="1" x14ac:dyDescent="0.3">
      <c r="B89" s="33" t="s">
        <v>22</v>
      </c>
      <c r="C89" s="39" t="s">
        <v>19</v>
      </c>
      <c r="D89" s="38"/>
      <c r="E89" s="37"/>
      <c r="F89" s="156"/>
    </row>
    <row r="90" spans="2:6" x14ac:dyDescent="0.25">
      <c r="B90" s="33"/>
      <c r="C90" s="32" t="s">
        <v>21</v>
      </c>
      <c r="D90" s="35"/>
      <c r="E90" s="30"/>
      <c r="F90" s="156"/>
    </row>
    <row r="91" spans="2:6" x14ac:dyDescent="0.25">
      <c r="B91" s="33"/>
      <c r="C91" s="32"/>
      <c r="D91" s="35"/>
      <c r="E91" s="30"/>
      <c r="F91" s="156"/>
    </row>
    <row r="92" spans="2:6" ht="15.75" thickBot="1" x14ac:dyDescent="0.3">
      <c r="B92" s="33" t="s">
        <v>20</v>
      </c>
      <c r="C92" s="39" t="s">
        <v>19</v>
      </c>
      <c r="D92" s="38"/>
      <c r="E92" s="37"/>
      <c r="F92" s="156"/>
    </row>
    <row r="93" spans="2:6" x14ac:dyDescent="0.25">
      <c r="B93" s="33"/>
      <c r="C93" s="32" t="s">
        <v>18</v>
      </c>
      <c r="D93" s="35"/>
      <c r="E93" s="30"/>
      <c r="F93" s="156"/>
    </row>
    <row r="94" spans="2:6" x14ac:dyDescent="0.25">
      <c r="B94" s="33"/>
      <c r="C94" s="32"/>
      <c r="D94" s="35"/>
      <c r="E94" s="30"/>
      <c r="F94" s="156"/>
    </row>
    <row r="95" spans="2:6" x14ac:dyDescent="0.25">
      <c r="B95" s="28"/>
      <c r="C95" s="27"/>
      <c r="D95" s="27"/>
      <c r="E95" s="26"/>
      <c r="F95" s="157"/>
    </row>
  </sheetData>
  <mergeCells count="15">
    <mergeCell ref="G14:J14"/>
    <mergeCell ref="G21:J21"/>
    <mergeCell ref="L14:N14"/>
    <mergeCell ref="F79:F95"/>
    <mergeCell ref="B78:E78"/>
    <mergeCell ref="B85:E85"/>
    <mergeCell ref="B14:E14"/>
    <mergeCell ref="B21:E21"/>
    <mergeCell ref="B35:E35"/>
    <mergeCell ref="B42:E42"/>
    <mergeCell ref="B2:D2"/>
    <mergeCell ref="C6:D6"/>
    <mergeCell ref="B3:D3"/>
    <mergeCell ref="B56:E56"/>
    <mergeCell ref="B63:E63"/>
  </mergeCells>
  <printOptions horizontalCentered="1"/>
  <pageMargins left="0.70866141732283472" right="0.70866141732283472" top="0.74803149606299213" bottom="0.74803149606299213" header="0.31496062992125984" footer="0.31496062992125984"/>
  <pageSetup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3339-DC6B-4E8A-8DF2-22F643FF1428}">
  <dimension ref="B1:G12"/>
  <sheetViews>
    <sheetView tabSelected="1" workbookViewId="0">
      <selection activeCell="J10" sqref="J10"/>
    </sheetView>
  </sheetViews>
  <sheetFormatPr baseColWidth="10" defaultColWidth="11.42578125" defaultRowHeight="15" x14ac:dyDescent="0.25"/>
  <cols>
    <col min="1" max="1" width="11.42578125" style="12"/>
    <col min="2" max="2" width="26.42578125" style="12" customWidth="1"/>
    <col min="3" max="3" width="24" style="12" customWidth="1"/>
    <col min="4" max="4" width="20" style="12" customWidth="1"/>
    <col min="5" max="5" width="18.85546875" style="12" customWidth="1"/>
    <col min="6" max="6" width="20.5703125" style="12" customWidth="1"/>
    <col min="7" max="7" width="17.5703125" style="12" customWidth="1"/>
    <col min="8" max="16384" width="11.42578125" style="12"/>
  </cols>
  <sheetData>
    <row r="1" spans="2:7" ht="15.75" x14ac:dyDescent="0.25">
      <c r="B1" s="85"/>
    </row>
    <row r="2" spans="2:7" ht="24" customHeight="1" x14ac:dyDescent="0.25">
      <c r="B2" s="158" t="str">
        <f>+'EVALUACION INDICES FINANCIEROS'!B2</f>
        <v>INVITACIÓN ABIERTA No 010 DE 2024</v>
      </c>
      <c r="C2" s="158"/>
    </row>
    <row r="3" spans="2:7" ht="86.25" customHeight="1" x14ac:dyDescent="0.25">
      <c r="B3" s="161" t="str">
        <f>+'EVALUACION INDICES FINANCIEROS'!B3</f>
        <v>Contratar los servicios de una empresa especialista en el transporte terrestre de carga pesada para movilizar desde las instalaciones de la Empresa de Licores de Cundinamarca, hasta las instalaciones previstas por la Gobernación de Nariño en la ciudad de pasto, los productos de la marca Aguardiente Nariño en todas sus presentaciones.</v>
      </c>
      <c r="C3" s="161"/>
      <c r="D3" s="161"/>
      <c r="E3" s="161"/>
    </row>
    <row r="4" spans="2:7" x14ac:dyDescent="0.25">
      <c r="B4" s="84" t="s">
        <v>41</v>
      </c>
      <c r="C4" s="83"/>
    </row>
    <row r="5" spans="2:7" ht="60.75" customHeight="1" x14ac:dyDescent="0.25">
      <c r="B5" s="159" t="s">
        <v>39</v>
      </c>
      <c r="C5" s="160"/>
      <c r="D5" s="82" t="str">
        <f>+'DOCUMENTOS FINANCIEROS'!C6</f>
        <v>1. UNIÓN TEMPORAL LICORES 2024</v>
      </c>
      <c r="E5" s="82" t="str">
        <f>+'DOCUMENTOS FINANCIEROS'!C19</f>
        <v>2. LOGISTICA TOTAL S.A.S</v>
      </c>
      <c r="F5" s="82" t="str">
        <f>+'DOCUMENTOS FINANCIEROS'!C32</f>
        <v>3. RAPIDO GIGANTE S.A.S</v>
      </c>
      <c r="G5" s="82" t="str">
        <f>+'DOCUMENTOS FINANCIEROS'!C44</f>
        <v xml:space="preserve">4.  COLOMBIANA DE TRANSPORTES Y ENVIOS S.A.S </v>
      </c>
    </row>
    <row r="6" spans="2:7" ht="39.75" customHeight="1" x14ac:dyDescent="0.25">
      <c r="B6" s="81" t="s">
        <v>28</v>
      </c>
      <c r="C6" s="80" t="str">
        <f>+'EVALUACION INDICES FINANCIEROS'!D7</f>
        <v>&gt; = 1</v>
      </c>
      <c r="D6" s="79">
        <f>+'EVALUACION INDICES FINANCIEROS'!N16</f>
        <v>6.3982946670622685</v>
      </c>
      <c r="E6" s="79">
        <f>+'EVALUACION INDICES FINANCIEROS'!E37</f>
        <v>1.0068953942151986</v>
      </c>
      <c r="F6" s="125">
        <f>+'EVALUACION INDICES FINANCIEROS'!F58</f>
        <v>18.509666753067847</v>
      </c>
      <c r="G6" s="120" t="s">
        <v>5</v>
      </c>
    </row>
    <row r="7" spans="2:7" ht="39" customHeight="1" x14ac:dyDescent="0.25">
      <c r="B7" s="78" t="s">
        <v>26</v>
      </c>
      <c r="C7" s="77" t="str">
        <f>+'EVALUACION INDICES FINANCIEROS'!D8</f>
        <v>&lt;= 80 %</v>
      </c>
      <c r="D7" s="76">
        <f>+'EVALUACION INDICES FINANCIEROS'!N19</f>
        <v>0.5075210476102231</v>
      </c>
      <c r="E7" s="75">
        <f>+'EVALUACION INDICES FINANCIEROS'!E40</f>
        <v>0.78265195407363586</v>
      </c>
      <c r="F7" s="124">
        <f>+'EVALUACION INDICES FINANCIEROS'!F61</f>
        <v>0.31326652325341015</v>
      </c>
      <c r="G7" s="120" t="s">
        <v>5</v>
      </c>
    </row>
    <row r="8" spans="2:7" ht="15.75" x14ac:dyDescent="0.25">
      <c r="B8" s="74" t="s">
        <v>24</v>
      </c>
      <c r="C8" s="73" t="str">
        <f>+'EVALUACION INDICES FINANCIEROS'!D9</f>
        <v>&gt; = 2</v>
      </c>
      <c r="D8" s="72">
        <f>+'EVALUACION INDICES FINANCIEROS'!N22</f>
        <v>4.6585992557366263</v>
      </c>
      <c r="E8" s="72">
        <f>+'EVALUACION INDICES FINANCIEROS'!E43</f>
        <v>3.6713710896310734</v>
      </c>
      <c r="F8" s="120" t="str">
        <f>+'EVALUACION INDICES FINANCIEROS'!F64</f>
        <v xml:space="preserve">INDETERMINADO </v>
      </c>
      <c r="G8" s="120" t="s">
        <v>5</v>
      </c>
    </row>
    <row r="9" spans="2:7" ht="31.5" x14ac:dyDescent="0.25">
      <c r="B9" s="57" t="s">
        <v>34</v>
      </c>
      <c r="C9" s="56" t="str">
        <f>+'EVALUACION INDICES FINANCIEROS'!D10</f>
        <v>MAYOR O IGUAL A  0.07%</v>
      </c>
      <c r="D9" s="71">
        <f>+'EVALUACION INDICES FINANCIEROS'!N25</f>
        <v>0.16332168724295351</v>
      </c>
      <c r="E9" s="71">
        <f>+'EVALUACION INDICES FINANCIEROS'!E46</f>
        <v>0.39820941820941463</v>
      </c>
      <c r="F9" s="125">
        <f>+'EVALUACION INDICES FINANCIEROS'!F67</f>
        <v>0.18065529678622161</v>
      </c>
      <c r="G9" s="120" t="s">
        <v>5</v>
      </c>
    </row>
    <row r="10" spans="2:7" ht="31.5" x14ac:dyDescent="0.25">
      <c r="B10" s="57" t="s">
        <v>32</v>
      </c>
      <c r="C10" s="56" t="str">
        <f>+'EVALUACION INDICES FINANCIEROS'!D11</f>
        <v>MAYOR O IGUAL A 0.03%</v>
      </c>
      <c r="D10" s="71">
        <f>+'EVALUACION INDICES FINANCIEROS'!N28</f>
        <v>7.9628402256327641E-2</v>
      </c>
      <c r="E10" s="71">
        <f>+'EVALUACION INDICES FINANCIEROS'!E49</f>
        <v>8.6550038917290614E-2</v>
      </c>
      <c r="F10" s="125">
        <f>+'EVALUACION INDICES FINANCIEROS'!F70</f>
        <v>0.12406204005468899</v>
      </c>
      <c r="G10" s="120" t="s">
        <v>5</v>
      </c>
    </row>
    <row r="11" spans="2:7" x14ac:dyDescent="0.25">
      <c r="D11" s="70" t="s">
        <v>6</v>
      </c>
      <c r="E11" s="70" t="s">
        <v>0</v>
      </c>
      <c r="F11" s="70" t="s">
        <v>0</v>
      </c>
      <c r="G11" s="70" t="s">
        <v>150</v>
      </c>
    </row>
    <row r="12" spans="2:7" x14ac:dyDescent="0.25">
      <c r="D12" s="12" t="s">
        <v>13</v>
      </c>
    </row>
  </sheetData>
  <mergeCells count="3">
    <mergeCell ref="B2:C2"/>
    <mergeCell ref="B5:C5"/>
    <mergeCell ref="B3:E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EVALUACION JURIDICA </vt:lpstr>
      <vt:lpstr>FACTOR TÉCNICO</vt:lpstr>
      <vt:lpstr>EXPERIENCIA</vt:lpstr>
      <vt:lpstr>DOCUMENTOS FINANCIEROS</vt:lpstr>
      <vt:lpstr>EVALUACION INDICES FINANCIEROS</vt:lpstr>
      <vt:lpstr>CAPACIDAD FINANCIERA Y ORGANIZA</vt:lpstr>
      <vt:lpstr>'EVALUACION JURIDICA '!Área_de_impresión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RICARDO MOLINA</cp:lastModifiedBy>
  <cp:lastPrinted>2024-01-30T14:28:49Z</cp:lastPrinted>
  <dcterms:created xsi:type="dcterms:W3CDTF">2017-05-22T13:32:10Z</dcterms:created>
  <dcterms:modified xsi:type="dcterms:W3CDTF">2024-11-29T15:56:33Z</dcterms:modified>
</cp:coreProperties>
</file>